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° TRIMESTRE 2023" sheetId="1" r:id="rId1"/>
    <sheet name="Plan1" sheetId="2" state="hidden" r:id="rId2"/>
  </sheets>
  <externalReferences>
    <externalReference r:id="rId5"/>
    <externalReference r:id="rId6"/>
  </externalReferences>
  <definedNames>
    <definedName name="_xlnm.Print_Area" localSheetId="0">'2° TRIMESTRE 2023'!$A$1:$CJ$42</definedName>
    <definedName name="Excel_BuiltIn__FilterDatabase" localSheetId="0">'2° TRIMESTRE 2023'!$A$15:$CJ$26</definedName>
    <definedName name="_xlnm.Print_Titles" localSheetId="0">'2° TRIMESTRE 2023'!$1:$13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<sst xmlns="http://schemas.openxmlformats.org/spreadsheetml/2006/main" count="148" uniqueCount="108">
  <si>
    <t>PREFEITURA DO RECIFE</t>
  </si>
  <si>
    <t>SECRETARIA DE SANEAMENTO - SESAN</t>
  </si>
  <si>
    <t>UNIDADE:</t>
  </si>
  <si>
    <t>UNIDADE ORÇAMENTÁRIA:</t>
  </si>
  <si>
    <t>EXERCÍCIO:</t>
  </si>
  <si>
    <t>PERÍODO REFERENCIAL:</t>
  </si>
  <si>
    <t>MODALIDADE / N° DA LICITAÇÃO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</si>
  <si>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</si>
  <si>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</si>
  <si>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</si>
  <si>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</si>
  <si>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</si>
  <si>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</si>
  <si>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</si>
  <si>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</si>
  <si>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 xml:space="preserve"> VLR DO CONTRATO FINAL </t>
  </si>
  <si>
    <t>N°/ANO</t>
  </si>
  <si>
    <t>CONCEDENTE</t>
  </si>
  <si>
    <t>REPASSE (R$)</t>
  </si>
  <si>
    <t>CONTRAPARTIDA (R$)</t>
  </si>
  <si>
    <t>CNPJ/CPF</t>
  </si>
  <si>
    <t>RAZÃO SOCIAL</t>
  </si>
  <si>
    <t>DATA DO INÍCIO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</si>
  <si>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</si>
  <si>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</si>
  <si>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</si>
  <si>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</si>
  <si>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</si>
  <si>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</si>
  <si>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</si>
  <si>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</si>
  <si>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</si>
  <si>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</si>
  <si>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Concorrência nº. 001/2015 - CELLS/SESAN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</si>
  <si>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</si>
  <si>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-</t>
  </si>
  <si>
    <t>Engeconsult Consultores Técnicos Ltda</t>
  </si>
  <si>
    <t>38 Meses</t>
  </si>
  <si>
    <t>Em Andamento</t>
  </si>
  <si>
    <t>Ministério das Cidades/CEF</t>
  </si>
  <si>
    <t>Concluída</t>
  </si>
  <si>
    <t>Processo Licitatório nº 005/2017 - Concorrência 005/2017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</si>
  <si>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</si>
  <si>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0189.700-44/2007 - UE 41B</t>
  </si>
  <si>
    <t>36 Meses</t>
  </si>
  <si>
    <t>0189.706-09/2007 - UE 42</t>
  </si>
  <si>
    <t>0189.694-64/2007 - UE 43</t>
  </si>
  <si>
    <t>Processo Licitatório nº 003/2020 - Concorrência nº 003/2020</t>
  </si>
  <si>
    <t>Execução da continuidade das Obras de Implantação do Sistema de Esgotamento Sanitário do Cordeiro - SES CORDEIRO.</t>
  </si>
  <si>
    <t>Paulitec Construções Ltda</t>
  </si>
  <si>
    <t>2301.01.05.2020</t>
  </si>
  <si>
    <t>12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</si>
  <si>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</si>
  <si>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</si>
  <si>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0346.601-83/2011 - PAC II</t>
  </si>
  <si>
    <t>Construtora Novo Mundo Eireli</t>
  </si>
  <si>
    <t>2301.1.004.2021</t>
  </si>
  <si>
    <t>08 Meses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</si>
  <si>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</si>
  <si>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</si>
  <si>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</si>
  <si>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</si>
  <si>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r>
      <rPr>
        <b/>
        <sz val="9"/>
        <color indexed="53"/>
        <rFont val="Arial Narrow"/>
        <family val="2"/>
      </rPr>
      <t xml:space="preserve">( * ) </t>
    </r>
    <r>
      <rPr>
        <b/>
        <sz val="9"/>
        <color indexed="8"/>
        <rFont val="Arial Narrow"/>
        <family val="2"/>
      </rPr>
      <t xml:space="preserve">Obra em fase preparatória para realização de novo processo licitatório. </t>
    </r>
  </si>
  <si>
    <t>Ordenador de Despesa</t>
  </si>
  <si>
    <t>Secretário Executivo de Saneamento</t>
  </si>
  <si>
    <t>WELBERT FIGUEIREDO DE FREITAS</t>
  </si>
  <si>
    <t>Responsável pelo preenchimento</t>
  </si>
  <si>
    <t>Gerente de Desenvolvimento Social</t>
  </si>
  <si>
    <t>Ordenadora de Despesa</t>
  </si>
  <si>
    <t>GEORGE MACEDO ASSIS SCAVUZZI DOS SANTOS</t>
  </si>
  <si>
    <t>ALINE CHAGAS CAVALCANTE</t>
  </si>
  <si>
    <t>FELIPE PEQUENO DE SOUZA SALGADO</t>
  </si>
  <si>
    <t>GIOVANI DE AGUIAR AZEVEDO</t>
  </si>
  <si>
    <t>4.4.90.35</t>
  </si>
  <si>
    <t>4.4.90.51</t>
  </si>
  <si>
    <t>CPF: 111.761.824-20</t>
  </si>
  <si>
    <t>CPF: 846.650.684-53</t>
  </si>
  <si>
    <t>CPF: 009.239.304-77</t>
  </si>
  <si>
    <t>0520.545-98/2020 - SES Beberibe</t>
  </si>
  <si>
    <t>08.488.802/0001-02</t>
  </si>
  <si>
    <t>2301.1013/2022</t>
  </si>
  <si>
    <t>27 Meses</t>
  </si>
  <si>
    <t>Processo Licitatório nº 004/2022 - Concorrência nº 004/2022 - CELSS/SESAN</t>
  </si>
  <si>
    <t>2301.1012/2022</t>
  </si>
  <si>
    <t>Processo Licitatório nº 002/2022 - Concorrência nº 002/2022 - CELSS/SESAN</t>
  </si>
  <si>
    <t>Elaboração de Projetos Executivos, Gerenciamento, Supervisão e Fiscalização das obras de esgotamento sanitário nas Unidades de Esgotamento - Ues 04, 08, 17 e 19, localizadas nos bairros de Beberibe, Porto da Madeira, Fundão, Linha do Tiro e Dois Unidos no município do Recife.</t>
  </si>
  <si>
    <t>70.073.275/0001-30</t>
  </si>
  <si>
    <t>Geosistemas Engenharia e Planejamento Ltda.</t>
  </si>
  <si>
    <t>Elaboração de Projetos Executivos de Saneamento Integrado (PSI) das Comunidades de Interesse Social - CIS do Município do Recife.</t>
  </si>
  <si>
    <t>Processo Licitatório nº 001/2022 - Concorrência nº 001/2022 - CELSS II/SESAN</t>
  </si>
  <si>
    <t>Gerente Geral de Projetos e Obras</t>
  </si>
  <si>
    <t>Gerente de Projetos e Obras</t>
  </si>
  <si>
    <t>Consórcio Engeconsult Consultores Técnicos Ltda. / TPF Engenharia Ltda.</t>
  </si>
  <si>
    <t>2301.1005/2022</t>
  </si>
  <si>
    <t>15 Meses</t>
  </si>
  <si>
    <t>11.380.698/0001-34 / 12.285.441/0001-66</t>
  </si>
  <si>
    <t>Gestora da Unidade de Projetos Urbanísticos</t>
  </si>
  <si>
    <t>CPF: 055.060.374-30</t>
  </si>
  <si>
    <t>CPF:  040.762.154-78</t>
  </si>
  <si>
    <t>Gestor da Unidade de Execução Orçamentária e Financeira</t>
  </si>
  <si>
    <t>Execução da Rede Coletora do SES Beberibe - Sistema de Saneamento Integrado de Esgotamento Sanitário dos bairros de Dois Unidos, Linha do Tiro, Beberibe, Porto da Madeira e Fundão, no Município do Recife.</t>
  </si>
  <si>
    <t>Rio Una Serviços Gerais Eireli</t>
  </si>
  <si>
    <r>
      <t>Inacabada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53"/>
        <rFont val="Arial Narrow"/>
        <family val="2"/>
      </rPr>
      <t>( * )</t>
    </r>
  </si>
  <si>
    <r>
      <t>Inacabada</t>
    </r>
    <r>
      <rPr>
        <sz val="8"/>
        <color indexed="53"/>
        <rFont val="Arial Narrow"/>
        <family val="2"/>
      </rPr>
      <t xml:space="preserve"> ( * )</t>
    </r>
  </si>
  <si>
    <t>ABRIL a JUNHO (2° TRIMESTRE)</t>
  </si>
  <si>
    <t>MAPA DE OBRAS 2023</t>
  </si>
  <si>
    <t>PAULO HENRIQUE BARROS BANDEIRA DE MELLO</t>
  </si>
  <si>
    <t>CPF: 089.597.934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</si>
</sst>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\ ;\(#,##0.00\);\-#\ ;@\ "/>
    <numFmt numFmtId="165" formatCode="0\ ;&quot;  (&quot;0\);&quot;  - &quot;;@\ "/>
    <numFmt numFmtId="166" formatCode="&quot; $ &quot;#,##0.00\ ;&quot; $ (&quot;#,##0.00\);&quot; $ - &quot;;@\ "/>
    <numFmt numFmtId="167" formatCode="&quot; $ &quot;0\ ;&quot; $ (&quot;0\);&quot; $ - &quot;;@\ "/>
    <numFmt numFmtId="168" formatCode="#,##0.00\ ;[Red]\(#,##0.00\)"/>
    <numFmt numFmtId="169" formatCode="[$R$-416]\ #.00000\ ;\-[$R$-416]\ #.00000\ ;[$R$-416]&quot; -&quot;00\ ;@\ "/>
    <numFmt numFmtId="170" formatCode="_-&quot;R$&quot;* #,##0.00_-;&quot;-R$&quot;* #,##0.00_-;_-&quot;R$&quot;* \-??_-;_-@_-"/>
    <numFmt numFmtId="171" formatCode="00\.000\.000/0000\-00"/>
    <numFmt numFmtId="172" formatCode="0000\.00\.0000"/>
    <numFmt numFmtId="173" formatCode="00/00/0000"/>
    <numFmt numFmtId="174" formatCode="0\.0\.00\.00"/>
    <numFmt numFmtId="175" formatCode="0000\.000\-00/0000"/>
    <numFmt numFmtId="176" formatCode="[$-416]dddd\,\ d&quot; de &quot;mmmm&quot; de &quot;yyyy"/>
  </numFmts>
  <fonts count="6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53"/>
      <name val="Arial Narrow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8"/>
      <color indexed="8"/>
      <name val="Arial Narrow"/>
      <family val="2"/>
    </font>
    <font>
      <b/>
      <sz val="8"/>
      <color indexed="53"/>
      <name val="Arial Narrow"/>
      <family val="2"/>
    </font>
    <font>
      <sz val="8"/>
      <color indexed="5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164" fontId="5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Border="0" applyProtection="0">
      <alignment horizontal="center"/>
    </xf>
    <xf numFmtId="0" fontId="12" fillId="0" borderId="0" applyNumberFormat="0" applyFill="0" applyBorder="0" applyAlignment="0" applyProtection="0"/>
    <xf numFmtId="0" fontId="11" fillId="0" borderId="0" applyBorder="0" applyProtection="0">
      <alignment horizontal="center" textRotation="9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169" fontId="0" fillId="0" borderId="0" applyBorder="0" applyProtection="0">
      <alignment/>
    </xf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4" applyNumberFormat="0" applyFont="0" applyAlignment="0" applyProtection="0"/>
    <xf numFmtId="0" fontId="14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68" fontId="15" fillId="0" borderId="0" applyBorder="0" applyProtection="0">
      <alignment/>
    </xf>
    <xf numFmtId="0" fontId="5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170" fontId="16" fillId="0" borderId="0" xfId="65" applyNumberFormat="1" applyFont="1" applyBorder="1" applyAlignment="1" applyProtection="1">
      <alignment horizontal="left" indent="5"/>
      <protection/>
    </xf>
    <xf numFmtId="0" fontId="16" fillId="0" borderId="0" xfId="0" applyFont="1" applyFill="1" applyAlignment="1">
      <alignment vertical="center"/>
    </xf>
    <xf numFmtId="0" fontId="18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vertical="center"/>
    </xf>
    <xf numFmtId="170" fontId="16" fillId="40" borderId="0" xfId="65" applyNumberFormat="1" applyFont="1" applyFill="1" applyBorder="1" applyAlignment="1" applyProtection="1">
      <alignment vertical="center"/>
      <protection/>
    </xf>
    <xf numFmtId="170" fontId="16" fillId="0" borderId="0" xfId="65" applyNumberFormat="1" applyFont="1" applyFill="1" applyBorder="1" applyAlignment="1" applyProtection="1">
      <alignment vertical="center"/>
      <protection/>
    </xf>
    <xf numFmtId="0" fontId="20" fillId="40" borderId="0" xfId="0" applyFont="1" applyFill="1" applyAlignment="1">
      <alignment horizontal="left" vertical="center"/>
    </xf>
    <xf numFmtId="0" fontId="21" fillId="40" borderId="0" xfId="0" applyFont="1" applyFill="1" applyAlignment="1">
      <alignment horizontal="left" vertical="center" indent="1"/>
    </xf>
    <xf numFmtId="0" fontId="20" fillId="40" borderId="0" xfId="0" applyFont="1" applyFill="1" applyBorder="1" applyAlignment="1">
      <alignment vertical="center"/>
    </xf>
    <xf numFmtId="0" fontId="21" fillId="40" borderId="0" xfId="0" applyFont="1" applyFill="1" applyBorder="1" applyAlignment="1">
      <alignment vertical="center"/>
    </xf>
    <xf numFmtId="0" fontId="16" fillId="40" borderId="0" xfId="0" applyFont="1" applyFill="1" applyBorder="1" applyAlignment="1">
      <alignment vertical="center"/>
    </xf>
    <xf numFmtId="0" fontId="26" fillId="40" borderId="0" xfId="0" applyFont="1" applyFill="1" applyAlignment="1">
      <alignment vertical="center"/>
    </xf>
    <xf numFmtId="0" fontId="20" fillId="40" borderId="11" xfId="0" applyFont="1" applyFill="1" applyBorder="1" applyAlignment="1">
      <alignment vertical="center"/>
    </xf>
    <xf numFmtId="170" fontId="16" fillId="0" borderId="12" xfId="65" applyNumberFormat="1" applyFont="1" applyBorder="1" applyAlignment="1" applyProtection="1">
      <alignment horizontal="left" indent="5"/>
      <protection/>
    </xf>
    <xf numFmtId="0" fontId="23" fillId="0" borderId="0" xfId="0" applyFont="1" applyFill="1" applyBorder="1" applyAlignment="1">
      <alignment horizontal="left" vertical="center"/>
    </xf>
    <xf numFmtId="0" fontId="20" fillId="40" borderId="13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0" fillId="40" borderId="14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170" fontId="67" fillId="0" borderId="15" xfId="0" applyNumberFormat="1" applyFont="1" applyFill="1" applyBorder="1" applyAlignment="1">
      <alignment horizontal="center" vertical="center" wrapText="1"/>
    </xf>
    <xf numFmtId="170" fontId="67" fillId="0" borderId="16" xfId="0" applyNumberFormat="1" applyFont="1" applyFill="1" applyBorder="1" applyAlignment="1">
      <alignment horizontal="center" vertical="center" wrapText="1"/>
    </xf>
    <xf numFmtId="170" fontId="67" fillId="0" borderId="17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170" fontId="67" fillId="0" borderId="18" xfId="0" applyNumberFormat="1" applyFont="1" applyFill="1" applyBorder="1" applyAlignment="1">
      <alignment horizontal="left" vertical="center" wrapText="1" indent="1"/>
    </xf>
    <xf numFmtId="0" fontId="67" fillId="0" borderId="18" xfId="0" applyFont="1" applyFill="1" applyBorder="1" applyAlignment="1">
      <alignment horizontal="center" vertical="center"/>
    </xf>
    <xf numFmtId="173" fontId="67" fillId="0" borderId="15" xfId="0" applyNumberFormat="1" applyFont="1" applyFill="1" applyBorder="1" applyAlignment="1">
      <alignment horizontal="center" vertical="center"/>
    </xf>
    <xf numFmtId="173" fontId="67" fillId="0" borderId="16" xfId="0" applyNumberFormat="1" applyFont="1" applyFill="1" applyBorder="1" applyAlignment="1">
      <alignment horizontal="center" vertical="center"/>
    </xf>
    <xf numFmtId="173" fontId="67" fillId="0" borderId="17" xfId="0" applyNumberFormat="1" applyFont="1" applyFill="1" applyBorder="1" applyAlignment="1">
      <alignment horizontal="center" vertical="center"/>
    </xf>
    <xf numFmtId="14" fontId="67" fillId="0" borderId="15" xfId="0" applyNumberFormat="1" applyFont="1" applyFill="1" applyBorder="1" applyAlignment="1">
      <alignment horizontal="center" vertical="center"/>
    </xf>
    <xf numFmtId="14" fontId="67" fillId="0" borderId="16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70" fontId="67" fillId="0" borderId="15" xfId="0" applyNumberFormat="1" applyFont="1" applyFill="1" applyBorder="1" applyAlignment="1">
      <alignment horizontal="center" vertical="center"/>
    </xf>
    <xf numFmtId="170" fontId="67" fillId="0" borderId="16" xfId="0" applyNumberFormat="1" applyFont="1" applyFill="1" applyBorder="1" applyAlignment="1">
      <alignment horizontal="center" vertical="center"/>
    </xf>
    <xf numFmtId="170" fontId="67" fillId="0" borderId="17" xfId="0" applyNumberFormat="1" applyFont="1" applyFill="1" applyBorder="1" applyAlignment="1">
      <alignment horizontal="center" vertical="center"/>
    </xf>
    <xf numFmtId="174" fontId="67" fillId="0" borderId="15" xfId="0" applyNumberFormat="1" applyFont="1" applyFill="1" applyBorder="1" applyAlignment="1">
      <alignment horizontal="center" vertical="center"/>
    </xf>
    <xf numFmtId="174" fontId="67" fillId="0" borderId="16" xfId="0" applyNumberFormat="1" applyFont="1" applyFill="1" applyBorder="1" applyAlignment="1">
      <alignment horizontal="center" vertical="center"/>
    </xf>
    <xf numFmtId="174" fontId="67" fillId="0" borderId="17" xfId="0" applyNumberFormat="1" applyFont="1" applyFill="1" applyBorder="1" applyAlignment="1">
      <alignment horizontal="center" vertical="center"/>
    </xf>
    <xf numFmtId="171" fontId="67" fillId="0" borderId="15" xfId="0" applyNumberFormat="1" applyFont="1" applyFill="1" applyBorder="1" applyAlignment="1">
      <alignment horizontal="center" vertical="center" wrapText="1"/>
    </xf>
    <xf numFmtId="171" fontId="67" fillId="0" borderId="16" xfId="0" applyNumberFormat="1" applyFont="1" applyFill="1" applyBorder="1" applyAlignment="1">
      <alignment horizontal="center" vertical="center" wrapText="1"/>
    </xf>
    <xf numFmtId="171" fontId="67" fillId="0" borderId="17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5" xfId="0" applyNumberFormat="1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170" fontId="67" fillId="0" borderId="15" xfId="65" applyNumberFormat="1" applyFont="1" applyFill="1" applyBorder="1" applyAlignment="1" applyProtection="1">
      <alignment horizontal="center" vertical="center"/>
      <protection/>
    </xf>
    <xf numFmtId="170" fontId="67" fillId="0" borderId="16" xfId="65" applyNumberFormat="1" applyFont="1" applyFill="1" applyBorder="1" applyAlignment="1" applyProtection="1">
      <alignment horizontal="center" vertical="center"/>
      <protection/>
    </xf>
    <xf numFmtId="170" fontId="67" fillId="0" borderId="17" xfId="65" applyNumberFormat="1" applyFont="1" applyFill="1" applyBorder="1" applyAlignment="1" applyProtection="1">
      <alignment horizontal="center" vertical="center"/>
      <protection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75" fontId="67" fillId="0" borderId="15" xfId="0" applyNumberFormat="1" applyFont="1" applyFill="1" applyBorder="1" applyAlignment="1">
      <alignment horizontal="center" vertical="center" wrapText="1"/>
    </xf>
    <xf numFmtId="175" fontId="67" fillId="0" borderId="16" xfId="0" applyNumberFormat="1" applyFont="1" applyFill="1" applyBorder="1" applyAlignment="1">
      <alignment horizontal="center" vertical="center" wrapText="1"/>
    </xf>
    <xf numFmtId="175" fontId="67" fillId="0" borderId="17" xfId="0" applyNumberFormat="1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left" vertical="center" indent="1"/>
    </xf>
    <xf numFmtId="0" fontId="21" fillId="40" borderId="0" xfId="0" applyFont="1" applyFill="1" applyBorder="1" applyAlignment="1">
      <alignment horizontal="left" vertical="center"/>
    </xf>
    <xf numFmtId="0" fontId="22" fillId="42" borderId="20" xfId="0" applyFont="1" applyFill="1" applyBorder="1" applyAlignment="1">
      <alignment horizontal="center" vertical="center" wrapText="1"/>
    </xf>
    <xf numFmtId="0" fontId="22" fillId="42" borderId="20" xfId="0" applyFont="1" applyFill="1" applyBorder="1" applyAlignment="1">
      <alignment horizontal="center" vertical="center"/>
    </xf>
    <xf numFmtId="0" fontId="22" fillId="42" borderId="20" xfId="0" applyNumberFormat="1" applyFont="1" applyFill="1" applyBorder="1" applyAlignment="1">
      <alignment horizontal="center" vertical="center" wrapText="1"/>
    </xf>
    <xf numFmtId="170" fontId="22" fillId="43" borderId="21" xfId="65" applyNumberFormat="1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170" fontId="67" fillId="0" borderId="22" xfId="0" applyNumberFormat="1" applyFont="1" applyFill="1" applyBorder="1" applyAlignment="1">
      <alignment horizontal="center" vertical="center"/>
    </xf>
    <xf numFmtId="174" fontId="67" fillId="0" borderId="22" xfId="0" applyNumberFormat="1" applyFont="1" applyFill="1" applyBorder="1" applyAlignment="1">
      <alignment horizontal="center" vertical="center"/>
    </xf>
    <xf numFmtId="170" fontId="67" fillId="0" borderId="26" xfId="0" applyNumberFormat="1" applyFont="1" applyFill="1" applyBorder="1" applyAlignment="1">
      <alignment horizontal="left" vertical="center" wrapText="1" indent="1"/>
    </xf>
    <xf numFmtId="171" fontId="67" fillId="0" borderId="22" xfId="0" applyNumberFormat="1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172" fontId="67" fillId="0" borderId="22" xfId="0" applyNumberFormat="1" applyFont="1" applyFill="1" applyBorder="1" applyAlignment="1">
      <alignment horizontal="center" vertical="center"/>
    </xf>
    <xf numFmtId="173" fontId="67" fillId="0" borderId="22" xfId="0" applyNumberFormat="1" applyFont="1" applyFill="1" applyBorder="1" applyAlignment="1">
      <alignment horizontal="center" vertical="center"/>
    </xf>
    <xf numFmtId="170" fontId="67" fillId="0" borderId="26" xfId="65" applyNumberFormat="1" applyFont="1" applyFill="1" applyBorder="1" applyAlignment="1" applyProtection="1">
      <alignment horizontal="left" vertical="center"/>
      <protection/>
    </xf>
    <xf numFmtId="170" fontId="67" fillId="40" borderId="28" xfId="0" applyNumberFormat="1" applyFont="1" applyFill="1" applyBorder="1" applyAlignment="1">
      <alignment horizontal="left" vertical="center" indent="2"/>
    </xf>
    <xf numFmtId="170" fontId="67" fillId="40" borderId="22" xfId="0" applyNumberFormat="1" applyFont="1" applyFill="1" applyBorder="1" applyAlignment="1">
      <alignment horizontal="left" vertical="center" indent="2"/>
    </xf>
    <xf numFmtId="0" fontId="67" fillId="0" borderId="29" xfId="0" applyFont="1" applyFill="1" applyBorder="1" applyAlignment="1">
      <alignment horizontal="center" vertical="center"/>
    </xf>
    <xf numFmtId="14" fontId="67" fillId="0" borderId="22" xfId="0" applyNumberFormat="1" applyFont="1" applyFill="1" applyBorder="1" applyAlignment="1">
      <alignment horizontal="center" vertical="center"/>
    </xf>
    <xf numFmtId="170" fontId="67" fillId="0" borderId="26" xfId="0" applyNumberFormat="1" applyFont="1" applyFill="1" applyBorder="1" applyAlignment="1">
      <alignment horizontal="left" vertical="center" indent="1"/>
    </xf>
    <xf numFmtId="170" fontId="67" fillId="0" borderId="18" xfId="65" applyNumberFormat="1" applyFont="1" applyFill="1" applyBorder="1" applyAlignment="1" applyProtection="1">
      <alignment horizontal="left" vertical="center" indent="1"/>
      <protection/>
    </xf>
    <xf numFmtId="0" fontId="67" fillId="0" borderId="18" xfId="0" applyFont="1" applyFill="1" applyBorder="1" applyAlignment="1">
      <alignment horizontal="center" vertical="center" wrapText="1"/>
    </xf>
    <xf numFmtId="173" fontId="67" fillId="0" borderId="18" xfId="0" applyNumberFormat="1" applyFont="1" applyFill="1" applyBorder="1" applyAlignment="1">
      <alignment horizontal="center" vertical="center"/>
    </xf>
    <xf numFmtId="170" fontId="67" fillId="0" borderId="18" xfId="65" applyNumberFormat="1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175" fontId="67" fillId="40" borderId="28" xfId="0" applyNumberFormat="1" applyFont="1" applyFill="1" applyBorder="1" applyAlignment="1">
      <alignment horizontal="center" vertical="center" wrapText="1"/>
    </xf>
    <xf numFmtId="170" fontId="67" fillId="40" borderId="28" xfId="0" applyNumberFormat="1" applyFont="1" applyFill="1" applyBorder="1" applyAlignment="1">
      <alignment horizontal="left" vertical="center" indent="1"/>
    </xf>
    <xf numFmtId="170" fontId="16" fillId="0" borderId="12" xfId="65" applyNumberFormat="1" applyFont="1" applyBorder="1" applyAlignment="1" applyProtection="1">
      <alignment horizontal="left" vertical="center" indent="2"/>
      <protection/>
    </xf>
    <xf numFmtId="175" fontId="67" fillId="40" borderId="35" xfId="0" applyNumberFormat="1" applyFont="1" applyFill="1" applyBorder="1" applyAlignment="1">
      <alignment horizontal="center" vertical="center" wrapText="1"/>
    </xf>
    <xf numFmtId="170" fontId="67" fillId="40" borderId="35" xfId="0" applyNumberFormat="1" applyFont="1" applyFill="1" applyBorder="1" applyAlignment="1">
      <alignment horizontal="left" vertical="center" indent="1"/>
    </xf>
    <xf numFmtId="170" fontId="67" fillId="40" borderId="35" xfId="0" applyNumberFormat="1" applyFont="1" applyFill="1" applyBorder="1" applyAlignment="1">
      <alignment horizontal="left" vertical="center" indent="2"/>
    </xf>
    <xf numFmtId="175" fontId="67" fillId="40" borderId="22" xfId="0" applyNumberFormat="1" applyFont="1" applyFill="1" applyBorder="1" applyAlignment="1">
      <alignment horizontal="center" vertical="center" wrapText="1"/>
    </xf>
    <xf numFmtId="170" fontId="67" fillId="40" borderId="22" xfId="0" applyNumberFormat="1" applyFont="1" applyFill="1" applyBorder="1" applyAlignment="1">
      <alignment horizontal="left" vertical="center" indent="1"/>
    </xf>
    <xf numFmtId="170" fontId="67" fillId="0" borderId="18" xfId="0" applyNumberFormat="1" applyFont="1" applyFill="1" applyBorder="1" applyAlignment="1">
      <alignment horizontal="left" vertical="center" indent="1"/>
    </xf>
    <xf numFmtId="174" fontId="67" fillId="0" borderId="18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175" fontId="67" fillId="0" borderId="18" xfId="0" applyNumberFormat="1" applyFont="1" applyFill="1" applyBorder="1" applyAlignment="1">
      <alignment horizontal="center" vertical="center" wrapText="1"/>
    </xf>
    <xf numFmtId="170" fontId="67" fillId="0" borderId="22" xfId="0" applyNumberFormat="1" applyFont="1" applyFill="1" applyBorder="1" applyAlignment="1">
      <alignment horizontal="left" vertical="center" indent="1"/>
    </xf>
    <xf numFmtId="0" fontId="67" fillId="0" borderId="22" xfId="0" applyNumberFormat="1" applyFont="1" applyFill="1" applyBorder="1" applyAlignment="1">
      <alignment horizontal="center" vertical="center"/>
    </xf>
    <xf numFmtId="14" fontId="67" fillId="0" borderId="18" xfId="0" applyNumberFormat="1" applyFont="1" applyFill="1" applyBorder="1" applyAlignment="1">
      <alignment horizontal="center" vertical="center"/>
    </xf>
    <xf numFmtId="170" fontId="67" fillId="0" borderId="15" xfId="0" applyNumberFormat="1" applyFont="1" applyFill="1" applyBorder="1" applyAlignment="1">
      <alignment horizontal="left" vertical="center" indent="1"/>
    </xf>
    <xf numFmtId="170" fontId="67" fillId="0" borderId="16" xfId="0" applyNumberFormat="1" applyFont="1" applyFill="1" applyBorder="1" applyAlignment="1">
      <alignment horizontal="left" vertical="center" indent="1"/>
    </xf>
    <xf numFmtId="170" fontId="67" fillId="0" borderId="17" xfId="0" applyNumberFormat="1" applyFont="1" applyFill="1" applyBorder="1" applyAlignment="1">
      <alignment horizontal="left" vertical="center" indent="1"/>
    </xf>
    <xf numFmtId="0" fontId="21" fillId="40" borderId="0" xfId="0" applyFont="1" applyFill="1" applyBorder="1" applyAlignment="1">
      <alignment horizontal="center" vertical="center" wrapText="1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Hyperlink" xfId="62"/>
    <cellStyle name="Followed Hyperlink" xfId="63"/>
    <cellStyle name="Incorreto" xfId="64"/>
    <cellStyle name="Currency" xfId="65"/>
    <cellStyle name="Currency [0]" xfId="66"/>
    <cellStyle name="Neutra" xfId="67"/>
    <cellStyle name="Neutral" xfId="68"/>
    <cellStyle name="Nota" xfId="69"/>
    <cellStyle name="Note" xfId="70"/>
    <cellStyle name="Percent" xfId="71"/>
    <cellStyle name="Percent" xfId="72"/>
    <cellStyle name="Result 1" xfId="73"/>
    <cellStyle name="Result2 1" xfId="74"/>
    <cellStyle name="Saída" xfId="75"/>
    <cellStyle name="Comma [0]" xfId="76"/>
    <cellStyle name="Status" xfId="77"/>
    <cellStyle name="Text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  <cellStyle name="Warning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90500"/>
          <a:ext cx="16192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32</xdr:col>
      <xdr:colOff>38100</xdr:colOff>
      <xdr:row>23</xdr:row>
      <xdr:rowOff>295275</xdr:rowOff>
    </xdr:from>
    <xdr:ext cx="180975" cy="266700"/>
    <xdr:sp fLocksText="0">
      <xdr:nvSpPr>
        <xdr:cNvPr id="2" name="CaixaDeTexto 1"/>
        <xdr:cNvSpPr txBox="1">
          <a:spLocks noChangeArrowheads="1"/>
        </xdr:cNvSpPr>
      </xdr:nvSpPr>
      <xdr:spPr>
        <a:xfrm>
          <a:off x="8134350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7%20-%20ENGECONSULT%20(GERENCIADORA%20CORDEIR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5.2020%20-%20PAULIT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5">
          <cell r="M15">
            <v>878217.85</v>
          </cell>
        </row>
        <row r="16">
          <cell r="M16">
            <v>71861.68</v>
          </cell>
        </row>
        <row r="17">
          <cell r="M17">
            <v>0</v>
          </cell>
        </row>
        <row r="18">
          <cell r="M18">
            <v>3068353.63</v>
          </cell>
        </row>
        <row r="19">
          <cell r="M19">
            <v>-453868.09</v>
          </cell>
        </row>
        <row r="20">
          <cell r="M20">
            <v>824720.63</v>
          </cell>
        </row>
        <row r="21">
          <cell r="M21">
            <v>907509.24</v>
          </cell>
        </row>
        <row r="22">
          <cell r="M22">
            <v>1101307.05</v>
          </cell>
        </row>
        <row r="23">
          <cell r="M23">
            <v>553451.45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</sheetNames>
    <sheetDataSet>
      <sheetData sheetId="6">
        <row r="18">
          <cell r="AP18">
            <v>6080977.78</v>
          </cell>
        </row>
        <row r="23">
          <cell r="AP23">
            <v>-594158.41</v>
          </cell>
        </row>
        <row r="27">
          <cell r="AP27">
            <v>5043955.43</v>
          </cell>
        </row>
        <row r="28">
          <cell r="AP28">
            <v>9466192.47</v>
          </cell>
        </row>
        <row r="31">
          <cell r="AP31">
            <v>399170.75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showGridLines="0" tabSelected="1" view="pageBreakPreview" zoomScaleSheetLayoutView="100" workbookViewId="0" topLeftCell="A3">
      <selection activeCell="AD34" sqref="AD34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21" width="3.7109375" style="1" customWidth="1"/>
    <col min="22" max="23" width="4.28125" style="1" customWidth="1"/>
    <col min="24" max="26" width="3.7109375" style="1" customWidth="1"/>
    <col min="27" max="27" width="4.7109375" style="1" customWidth="1"/>
    <col min="28" max="28" width="4.421875" style="1" customWidth="1"/>
    <col min="29" max="29" width="3.7109375" style="1" customWidth="1"/>
    <col min="30" max="31" width="4.28125" style="1" customWidth="1"/>
    <col min="32" max="47" width="3.7109375" style="1" customWidth="1"/>
    <col min="48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5.28125" style="2" hidden="1" customWidth="1"/>
    <col min="89" max="16384" width="3.7109375" style="3" customWidth="1"/>
  </cols>
  <sheetData>
    <row r="1" spans="1:87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</row>
    <row r="2" spans="1:87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ht="18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</row>
    <row r="5" spans="1:87" ht="19.5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</row>
    <row r="6" spans="1:87" ht="19.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</row>
    <row r="7" spans="1:87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ht="39.75" customHeight="1">
      <c r="A8" s="64" t="s">
        <v>105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</row>
    <row r="9" spans="1:87" ht="18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87" ht="18" customHeight="1">
      <c r="A10" s="65" t="s">
        <v>2</v>
      </c>
      <c r="B10" s="65"/>
      <c r="C10" s="65"/>
      <c r="D10" s="65"/>
      <c r="E10" s="65"/>
      <c r="F10" s="65"/>
      <c r="G10" s="66" t="s">
        <v>1</v>
      </c>
      <c r="H10" s="66"/>
      <c r="I10" s="66"/>
      <c r="J10" s="66"/>
      <c r="K10" s="66"/>
      <c r="L10" s="66"/>
      <c r="M10" s="66"/>
      <c r="N10" s="66"/>
      <c r="O10" s="6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ht="18" customHeight="1">
      <c r="A11" s="65" t="s">
        <v>3</v>
      </c>
      <c r="B11" s="65"/>
      <c r="C11" s="65"/>
      <c r="D11" s="65"/>
      <c r="E11" s="65"/>
      <c r="F11" s="65"/>
      <c r="G11" s="66">
        <v>2301</v>
      </c>
      <c r="H11" s="66"/>
      <c r="I11" s="66"/>
      <c r="J11" s="66"/>
      <c r="K11" s="66"/>
      <c r="L11" s="66"/>
      <c r="M11" s="66"/>
      <c r="N11" s="66"/>
      <c r="O11" s="6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ht="18" customHeight="1">
      <c r="A12" s="65" t="s">
        <v>4</v>
      </c>
      <c r="B12" s="65"/>
      <c r="C12" s="65"/>
      <c r="D12" s="65"/>
      <c r="E12" s="65"/>
      <c r="F12" s="65"/>
      <c r="G12" s="66">
        <v>2023</v>
      </c>
      <c r="H12" s="66"/>
      <c r="I12" s="66"/>
      <c r="J12" s="66"/>
      <c r="K12" s="66"/>
      <c r="L12" s="66"/>
      <c r="M12" s="66"/>
      <c r="N12" s="66"/>
      <c r="O12" s="6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>
      <c r="A13" s="65" t="s">
        <v>5</v>
      </c>
      <c r="B13" s="65"/>
      <c r="C13" s="65"/>
      <c r="D13" s="65"/>
      <c r="E13" s="65"/>
      <c r="F13" s="65"/>
      <c r="G13" s="66" t="s">
        <v>104</v>
      </c>
      <c r="H13" s="66"/>
      <c r="I13" s="66"/>
      <c r="J13" s="66"/>
      <c r="K13" s="66"/>
      <c r="L13" s="66"/>
      <c r="M13" s="66"/>
      <c r="N13" s="66"/>
      <c r="O13" s="66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75" customHeight="1" thickBot="1">
      <c r="A15" s="67" t="s">
        <v>6</v>
      </c>
      <c r="B15" s="67"/>
      <c r="C15" s="67"/>
      <c r="D15" s="67"/>
      <c r="E15" s="67" t="s">
        <v>7</v>
      </c>
      <c r="F15" s="67"/>
      <c r="G15" s="67"/>
      <c r="H15" s="67"/>
      <c r="I15" s="67"/>
      <c r="J15" s="67"/>
      <c r="K15" s="67"/>
      <c r="L15" s="67"/>
      <c r="M15" s="68" t="s">
        <v>8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 t="s">
        <v>9</v>
      </c>
      <c r="AD15" s="68"/>
      <c r="AE15" s="68"/>
      <c r="AF15" s="68"/>
      <c r="AG15" s="68"/>
      <c r="AH15" s="68"/>
      <c r="AI15" s="68"/>
      <c r="AJ15" s="68"/>
      <c r="AK15" s="68"/>
      <c r="AL15" s="68" t="s">
        <v>10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 t="s">
        <v>11</v>
      </c>
      <c r="BC15" s="68"/>
      <c r="BD15" s="68"/>
      <c r="BE15" s="68"/>
      <c r="BF15" s="68"/>
      <c r="BG15" s="68"/>
      <c r="BH15" s="68" t="s">
        <v>12</v>
      </c>
      <c r="BI15" s="68"/>
      <c r="BJ15" s="68"/>
      <c r="BK15" s="68"/>
      <c r="BL15" s="68" t="s">
        <v>13</v>
      </c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 t="s">
        <v>14</v>
      </c>
      <c r="CF15" s="68"/>
      <c r="CG15" s="68"/>
      <c r="CH15" s="68"/>
      <c r="CI15" s="68"/>
      <c r="CJ15" s="70" t="s">
        <v>15</v>
      </c>
    </row>
    <row r="16" spans="1:88" ht="34.5" customHeight="1" thickBo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 t="s">
        <v>16</v>
      </c>
      <c r="N16" s="68"/>
      <c r="O16" s="68"/>
      <c r="P16" s="68"/>
      <c r="Q16" s="68" t="s">
        <v>17</v>
      </c>
      <c r="R16" s="68"/>
      <c r="S16" s="68"/>
      <c r="T16" s="68"/>
      <c r="U16" s="67" t="s">
        <v>18</v>
      </c>
      <c r="V16" s="67"/>
      <c r="W16" s="67"/>
      <c r="X16" s="67"/>
      <c r="Y16" s="67" t="s">
        <v>19</v>
      </c>
      <c r="Z16" s="67"/>
      <c r="AA16" s="67"/>
      <c r="AB16" s="67"/>
      <c r="AC16" s="68" t="s">
        <v>20</v>
      </c>
      <c r="AD16" s="68"/>
      <c r="AE16" s="68"/>
      <c r="AF16" s="68"/>
      <c r="AG16" s="68" t="s">
        <v>21</v>
      </c>
      <c r="AH16" s="68"/>
      <c r="AI16" s="68"/>
      <c r="AJ16" s="68"/>
      <c r="AK16" s="68"/>
      <c r="AL16" s="68" t="s">
        <v>16</v>
      </c>
      <c r="AM16" s="68"/>
      <c r="AN16" s="68"/>
      <c r="AO16" s="67" t="s">
        <v>22</v>
      </c>
      <c r="AP16" s="67"/>
      <c r="AQ16" s="67"/>
      <c r="AR16" s="68" t="s">
        <v>23</v>
      </c>
      <c r="AS16" s="68"/>
      <c r="AT16" s="68"/>
      <c r="AU16" s="69" t="s">
        <v>24</v>
      </c>
      <c r="AV16" s="69"/>
      <c r="AW16" s="69"/>
      <c r="AX16" s="67" t="s">
        <v>25</v>
      </c>
      <c r="AY16" s="67"/>
      <c r="AZ16" s="67"/>
      <c r="BA16" s="67"/>
      <c r="BB16" s="67" t="s">
        <v>26</v>
      </c>
      <c r="BC16" s="67"/>
      <c r="BD16" s="67"/>
      <c r="BE16" s="67" t="s">
        <v>27</v>
      </c>
      <c r="BF16" s="67"/>
      <c r="BG16" s="67"/>
      <c r="BH16" s="68"/>
      <c r="BI16" s="68"/>
      <c r="BJ16" s="68"/>
      <c r="BK16" s="68"/>
      <c r="BL16" s="67" t="s">
        <v>28</v>
      </c>
      <c r="BM16" s="67"/>
      <c r="BN16" s="67"/>
      <c r="BO16" s="67" t="s">
        <v>29</v>
      </c>
      <c r="BP16" s="67"/>
      <c r="BQ16" s="67"/>
      <c r="BR16" s="67"/>
      <c r="BS16" s="67" t="s">
        <v>30</v>
      </c>
      <c r="BT16" s="67"/>
      <c r="BU16" s="67"/>
      <c r="BV16" s="67"/>
      <c r="BW16" s="67" t="s">
        <v>31</v>
      </c>
      <c r="BX16" s="67"/>
      <c r="BY16" s="67"/>
      <c r="BZ16" s="67"/>
      <c r="CA16" s="67" t="s">
        <v>32</v>
      </c>
      <c r="CB16" s="67"/>
      <c r="CC16" s="67"/>
      <c r="CD16" s="67"/>
      <c r="CE16" s="68"/>
      <c r="CF16" s="68"/>
      <c r="CG16" s="68"/>
      <c r="CH16" s="68"/>
      <c r="CI16" s="68"/>
      <c r="CJ16" s="70"/>
    </row>
    <row r="17" spans="1:88" ht="34.5" customHeight="1" thickBo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7"/>
      <c r="V17" s="67"/>
      <c r="W17" s="67"/>
      <c r="X17" s="67"/>
      <c r="Y17" s="67"/>
      <c r="Z17" s="67"/>
      <c r="AA17" s="67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7"/>
      <c r="AP17" s="67"/>
      <c r="AQ17" s="67"/>
      <c r="AR17" s="68"/>
      <c r="AS17" s="68"/>
      <c r="AT17" s="68"/>
      <c r="AU17" s="69"/>
      <c r="AV17" s="69"/>
      <c r="AW17" s="69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8"/>
      <c r="BI17" s="68"/>
      <c r="BJ17" s="68"/>
      <c r="BK17" s="68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8"/>
      <c r="CF17" s="68"/>
      <c r="CG17" s="68"/>
      <c r="CH17" s="68"/>
      <c r="CI17" s="68"/>
      <c r="CJ17" s="70"/>
    </row>
    <row r="18" spans="1:88" ht="96" customHeight="1">
      <c r="A18" s="71" t="s">
        <v>33</v>
      </c>
      <c r="B18" s="71"/>
      <c r="C18" s="71"/>
      <c r="D18" s="71"/>
      <c r="E18" s="72" t="s">
        <v>34</v>
      </c>
      <c r="F18" s="73"/>
      <c r="G18" s="73"/>
      <c r="H18" s="73"/>
      <c r="I18" s="73"/>
      <c r="J18" s="73"/>
      <c r="K18" s="73"/>
      <c r="L18" s="74"/>
      <c r="M18" s="75" t="s">
        <v>35</v>
      </c>
      <c r="N18" s="75"/>
      <c r="O18" s="75"/>
      <c r="P18" s="75"/>
      <c r="Q18" s="75" t="s">
        <v>35</v>
      </c>
      <c r="R18" s="75"/>
      <c r="S18" s="75"/>
      <c r="T18" s="75"/>
      <c r="U18" s="76" t="s">
        <v>35</v>
      </c>
      <c r="V18" s="76"/>
      <c r="W18" s="76"/>
      <c r="X18" s="76"/>
      <c r="Y18" s="76" t="s">
        <v>35</v>
      </c>
      <c r="Z18" s="76"/>
      <c r="AA18" s="76"/>
      <c r="AB18" s="76"/>
      <c r="AC18" s="79">
        <v>11380698000134</v>
      </c>
      <c r="AD18" s="79"/>
      <c r="AE18" s="79"/>
      <c r="AF18" s="79"/>
      <c r="AG18" s="80" t="s">
        <v>36</v>
      </c>
      <c r="AH18" s="80"/>
      <c r="AI18" s="80"/>
      <c r="AJ18" s="80"/>
      <c r="AK18" s="80"/>
      <c r="AL18" s="81">
        <v>2301062017</v>
      </c>
      <c r="AM18" s="81"/>
      <c r="AN18" s="81"/>
      <c r="AO18" s="82">
        <v>29082017</v>
      </c>
      <c r="AP18" s="82"/>
      <c r="AQ18" s="82"/>
      <c r="AR18" s="75" t="s">
        <v>37</v>
      </c>
      <c r="AS18" s="75"/>
      <c r="AT18" s="75"/>
      <c r="AU18" s="83">
        <v>12836023.57</v>
      </c>
      <c r="AV18" s="83"/>
      <c r="AW18" s="83"/>
      <c r="AX18" s="82" t="s">
        <v>35</v>
      </c>
      <c r="AY18" s="82"/>
      <c r="AZ18" s="82"/>
      <c r="BA18" s="82"/>
      <c r="BB18" s="87">
        <v>45201</v>
      </c>
      <c r="BC18" s="87"/>
      <c r="BD18" s="87"/>
      <c r="BE18" s="88">
        <f>SUM('[1]MEDIÇÕES'!$M$16:$M$19)</f>
        <v>2686347.22</v>
      </c>
      <c r="BF18" s="88"/>
      <c r="BG18" s="88"/>
      <c r="BH18" s="89">
        <f>SUM('[1]MEDIÇÕES'!$M$15)+SUM('[1]MEDIÇÕES'!$M$20:$M$23)</f>
        <v>4265206.22</v>
      </c>
      <c r="BI18" s="89"/>
      <c r="BJ18" s="89"/>
      <c r="BK18" s="89"/>
      <c r="BL18" s="77">
        <v>449035</v>
      </c>
      <c r="BM18" s="77"/>
      <c r="BN18" s="77"/>
      <c r="BO18" s="78">
        <v>0</v>
      </c>
      <c r="BP18" s="78"/>
      <c r="BQ18" s="78"/>
      <c r="BR18" s="78"/>
      <c r="BS18" s="78">
        <v>0</v>
      </c>
      <c r="BT18" s="78"/>
      <c r="BU18" s="78"/>
      <c r="BV18" s="78"/>
      <c r="BW18" s="78">
        <v>0</v>
      </c>
      <c r="BX18" s="78"/>
      <c r="BY18" s="78"/>
      <c r="BZ18" s="78"/>
      <c r="CA18" s="78">
        <v>16157738.584999997</v>
      </c>
      <c r="CB18" s="78"/>
      <c r="CC18" s="78"/>
      <c r="CD18" s="78"/>
      <c r="CE18" s="75" t="s">
        <v>38</v>
      </c>
      <c r="CF18" s="75"/>
      <c r="CG18" s="75"/>
      <c r="CH18" s="75"/>
      <c r="CI18" s="86"/>
      <c r="CJ18" s="15"/>
    </row>
    <row r="19" spans="1:88" ht="37.5" customHeight="1" hidden="1">
      <c r="A19" s="90" t="s">
        <v>41</v>
      </c>
      <c r="B19" s="90"/>
      <c r="C19" s="90"/>
      <c r="D19" s="90"/>
      <c r="E19" s="93" t="s">
        <v>42</v>
      </c>
      <c r="F19" s="94"/>
      <c r="G19" s="94"/>
      <c r="H19" s="94"/>
      <c r="I19" s="94"/>
      <c r="J19" s="94"/>
      <c r="K19" s="94"/>
      <c r="L19" s="95"/>
      <c r="M19" s="102" t="s">
        <v>43</v>
      </c>
      <c r="N19" s="102"/>
      <c r="O19" s="102"/>
      <c r="P19" s="102"/>
      <c r="Q19" s="90" t="s">
        <v>39</v>
      </c>
      <c r="R19" s="90"/>
      <c r="S19" s="90"/>
      <c r="T19" s="90"/>
      <c r="U19" s="103">
        <v>40790000</v>
      </c>
      <c r="V19" s="103"/>
      <c r="W19" s="103"/>
      <c r="X19" s="103"/>
      <c r="Y19" s="84">
        <v>4620000</v>
      </c>
      <c r="Z19" s="84"/>
      <c r="AA19" s="84"/>
      <c r="AB19" s="84"/>
      <c r="AC19" s="79">
        <v>11380698000134</v>
      </c>
      <c r="AD19" s="79"/>
      <c r="AE19" s="79"/>
      <c r="AF19" s="79"/>
      <c r="AG19" s="90" t="s">
        <v>36</v>
      </c>
      <c r="AH19" s="90"/>
      <c r="AI19" s="90"/>
      <c r="AJ19" s="90"/>
      <c r="AK19" s="90"/>
      <c r="AL19" s="81">
        <v>2301062018</v>
      </c>
      <c r="AM19" s="81"/>
      <c r="AN19" s="81"/>
      <c r="AO19" s="91">
        <v>1062018</v>
      </c>
      <c r="AP19" s="91"/>
      <c r="AQ19" s="91"/>
      <c r="AR19" s="29" t="s">
        <v>44</v>
      </c>
      <c r="AS19" s="29"/>
      <c r="AT19" s="29"/>
      <c r="AU19" s="92">
        <v>2883630.65</v>
      </c>
      <c r="AV19" s="92"/>
      <c r="AW19" s="92"/>
      <c r="AX19" s="91">
        <v>28022022</v>
      </c>
      <c r="AY19" s="91"/>
      <c r="AZ19" s="91"/>
      <c r="BA19" s="91"/>
      <c r="BB19" s="91">
        <v>28022022</v>
      </c>
      <c r="BC19" s="91"/>
      <c r="BD19" s="91"/>
      <c r="BE19" s="110">
        <f>SUM(CJ19-AU19-BH19)</f>
        <v>720857.0300000003</v>
      </c>
      <c r="BF19" s="110"/>
      <c r="BG19" s="110"/>
      <c r="BH19" s="110">
        <v>0</v>
      </c>
      <c r="BI19" s="110"/>
      <c r="BJ19" s="110"/>
      <c r="BK19" s="110"/>
      <c r="BL19" s="111">
        <v>449035</v>
      </c>
      <c r="BM19" s="111"/>
      <c r="BN19" s="111"/>
      <c r="BO19" s="28"/>
      <c r="BP19" s="28"/>
      <c r="BQ19" s="28"/>
      <c r="BR19" s="28"/>
      <c r="BS19" s="28">
        <v>0</v>
      </c>
      <c r="BT19" s="28"/>
      <c r="BU19" s="28"/>
      <c r="BV19" s="28"/>
      <c r="BW19" s="28">
        <v>0</v>
      </c>
      <c r="BX19" s="28"/>
      <c r="BY19" s="28"/>
      <c r="BZ19" s="28"/>
      <c r="CA19" s="28">
        <v>3560386.249999998</v>
      </c>
      <c r="CB19" s="28"/>
      <c r="CC19" s="28"/>
      <c r="CD19" s="28"/>
      <c r="CE19" s="90" t="s">
        <v>40</v>
      </c>
      <c r="CF19" s="90"/>
      <c r="CG19" s="90"/>
      <c r="CH19" s="90"/>
      <c r="CI19" s="45"/>
      <c r="CJ19" s="104">
        <v>3604487.68</v>
      </c>
    </row>
    <row r="20" spans="1:88" ht="37.5" customHeight="1" hidden="1">
      <c r="A20" s="90"/>
      <c r="B20" s="90"/>
      <c r="C20" s="90"/>
      <c r="D20" s="90"/>
      <c r="E20" s="96"/>
      <c r="F20" s="97"/>
      <c r="G20" s="97"/>
      <c r="H20" s="97"/>
      <c r="I20" s="97"/>
      <c r="J20" s="97"/>
      <c r="K20" s="97"/>
      <c r="L20" s="98"/>
      <c r="M20" s="105" t="s">
        <v>45</v>
      </c>
      <c r="N20" s="105"/>
      <c r="O20" s="105"/>
      <c r="P20" s="105"/>
      <c r="Q20" s="90"/>
      <c r="R20" s="90"/>
      <c r="S20" s="90"/>
      <c r="T20" s="90"/>
      <c r="U20" s="106">
        <v>28700000</v>
      </c>
      <c r="V20" s="106"/>
      <c r="W20" s="106"/>
      <c r="X20" s="106"/>
      <c r="Y20" s="107">
        <v>3230000</v>
      </c>
      <c r="Z20" s="107"/>
      <c r="AA20" s="107"/>
      <c r="AB20" s="107"/>
      <c r="AC20" s="79"/>
      <c r="AD20" s="79"/>
      <c r="AE20" s="79"/>
      <c r="AF20" s="79"/>
      <c r="AG20" s="90"/>
      <c r="AH20" s="90"/>
      <c r="AI20" s="90"/>
      <c r="AJ20" s="90"/>
      <c r="AK20" s="90"/>
      <c r="AL20" s="81"/>
      <c r="AM20" s="81"/>
      <c r="AN20" s="81"/>
      <c r="AO20" s="91"/>
      <c r="AP20" s="91"/>
      <c r="AQ20" s="91"/>
      <c r="AR20" s="29"/>
      <c r="AS20" s="29"/>
      <c r="AT20" s="29"/>
      <c r="AU20" s="92"/>
      <c r="AV20" s="92"/>
      <c r="AW20" s="92"/>
      <c r="AX20" s="91"/>
      <c r="AY20" s="91"/>
      <c r="AZ20" s="91"/>
      <c r="BA20" s="91"/>
      <c r="BB20" s="91"/>
      <c r="BC20" s="91"/>
      <c r="BD20" s="91"/>
      <c r="BE20" s="110"/>
      <c r="BF20" s="110"/>
      <c r="BG20" s="110"/>
      <c r="BH20" s="110"/>
      <c r="BI20" s="110"/>
      <c r="BJ20" s="110"/>
      <c r="BK20" s="110"/>
      <c r="BL20" s="111"/>
      <c r="BM20" s="111"/>
      <c r="BN20" s="111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90"/>
      <c r="CF20" s="90"/>
      <c r="CG20" s="90"/>
      <c r="CH20" s="90"/>
      <c r="CI20" s="45"/>
      <c r="CJ20" s="104"/>
    </row>
    <row r="21" spans="1:88" ht="37.5" customHeight="1" hidden="1">
      <c r="A21" s="90"/>
      <c r="B21" s="90"/>
      <c r="C21" s="90"/>
      <c r="D21" s="90"/>
      <c r="E21" s="99"/>
      <c r="F21" s="100"/>
      <c r="G21" s="100"/>
      <c r="H21" s="100"/>
      <c r="I21" s="100"/>
      <c r="J21" s="100"/>
      <c r="K21" s="100"/>
      <c r="L21" s="101"/>
      <c r="M21" s="108" t="s">
        <v>46</v>
      </c>
      <c r="N21" s="108"/>
      <c r="O21" s="108"/>
      <c r="P21" s="108"/>
      <c r="Q21" s="90"/>
      <c r="R21" s="90"/>
      <c r="S21" s="90"/>
      <c r="T21" s="90"/>
      <c r="U21" s="109">
        <v>21165000</v>
      </c>
      <c r="V21" s="109"/>
      <c r="W21" s="109"/>
      <c r="X21" s="109"/>
      <c r="Y21" s="85">
        <v>2450000</v>
      </c>
      <c r="Z21" s="85"/>
      <c r="AA21" s="85"/>
      <c r="AB21" s="85"/>
      <c r="AC21" s="79"/>
      <c r="AD21" s="79"/>
      <c r="AE21" s="79"/>
      <c r="AF21" s="79"/>
      <c r="AG21" s="90"/>
      <c r="AH21" s="90"/>
      <c r="AI21" s="90"/>
      <c r="AJ21" s="90"/>
      <c r="AK21" s="90"/>
      <c r="AL21" s="81"/>
      <c r="AM21" s="81"/>
      <c r="AN21" s="81"/>
      <c r="AO21" s="91"/>
      <c r="AP21" s="91"/>
      <c r="AQ21" s="91"/>
      <c r="AR21" s="29"/>
      <c r="AS21" s="29"/>
      <c r="AT21" s="29"/>
      <c r="AU21" s="92"/>
      <c r="AV21" s="92"/>
      <c r="AW21" s="92"/>
      <c r="AX21" s="91"/>
      <c r="AY21" s="91"/>
      <c r="AZ21" s="91"/>
      <c r="BA21" s="91"/>
      <c r="BB21" s="91"/>
      <c r="BC21" s="91"/>
      <c r="BD21" s="91"/>
      <c r="BE21" s="110"/>
      <c r="BF21" s="110"/>
      <c r="BG21" s="110"/>
      <c r="BH21" s="110"/>
      <c r="BI21" s="110"/>
      <c r="BJ21" s="110"/>
      <c r="BK21" s="110"/>
      <c r="BL21" s="111"/>
      <c r="BM21" s="111"/>
      <c r="BN21" s="111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90"/>
      <c r="CF21" s="90"/>
      <c r="CG21" s="90"/>
      <c r="CH21" s="90"/>
      <c r="CI21" s="45"/>
      <c r="CJ21" s="104"/>
    </row>
    <row r="22" spans="1:88" ht="30" customHeight="1">
      <c r="A22" s="90" t="s">
        <v>47</v>
      </c>
      <c r="B22" s="90"/>
      <c r="C22" s="90"/>
      <c r="D22" s="90"/>
      <c r="E22" s="93" t="s">
        <v>48</v>
      </c>
      <c r="F22" s="94"/>
      <c r="G22" s="94"/>
      <c r="H22" s="94"/>
      <c r="I22" s="94"/>
      <c r="J22" s="94"/>
      <c r="K22" s="94"/>
      <c r="L22" s="95"/>
      <c r="M22" s="102" t="s">
        <v>43</v>
      </c>
      <c r="N22" s="102"/>
      <c r="O22" s="102"/>
      <c r="P22" s="102"/>
      <c r="Q22" s="90" t="s">
        <v>39</v>
      </c>
      <c r="R22" s="90"/>
      <c r="S22" s="90"/>
      <c r="T22" s="90"/>
      <c r="U22" s="103">
        <v>40790000</v>
      </c>
      <c r="V22" s="103"/>
      <c r="W22" s="103"/>
      <c r="X22" s="103"/>
      <c r="Y22" s="84">
        <v>4620000</v>
      </c>
      <c r="Z22" s="84"/>
      <c r="AA22" s="84"/>
      <c r="AB22" s="84"/>
      <c r="AC22" s="79">
        <v>49437809000174</v>
      </c>
      <c r="AD22" s="79"/>
      <c r="AE22" s="79"/>
      <c r="AF22" s="79"/>
      <c r="AG22" s="90" t="s">
        <v>49</v>
      </c>
      <c r="AH22" s="90"/>
      <c r="AI22" s="90"/>
      <c r="AJ22" s="90"/>
      <c r="AK22" s="90"/>
      <c r="AL22" s="81" t="s">
        <v>50</v>
      </c>
      <c r="AM22" s="81"/>
      <c r="AN22" s="81"/>
      <c r="AO22" s="91">
        <v>18092020</v>
      </c>
      <c r="AP22" s="91"/>
      <c r="AQ22" s="91"/>
      <c r="AR22" s="29" t="s">
        <v>51</v>
      </c>
      <c r="AS22" s="29"/>
      <c r="AT22" s="29"/>
      <c r="AU22" s="92">
        <v>57460077.54</v>
      </c>
      <c r="AV22" s="92"/>
      <c r="AW22" s="92"/>
      <c r="AX22" s="91" t="s">
        <v>35</v>
      </c>
      <c r="AY22" s="91"/>
      <c r="AZ22" s="91"/>
      <c r="BA22" s="91"/>
      <c r="BB22" s="91">
        <v>4072022</v>
      </c>
      <c r="BC22" s="91"/>
      <c r="BD22" s="91"/>
      <c r="BE22" s="110">
        <f>SUM('[2]BOLETIM DE MEDIÇÕES'!$AP$18:$AT$27)</f>
        <v>10530774.8</v>
      </c>
      <c r="BF22" s="110"/>
      <c r="BG22" s="110"/>
      <c r="BH22" s="110">
        <f>SUM('[2]BOLETIM DE MEDIÇÕES'!$AP$28:$AT$33)</f>
        <v>9865363.22</v>
      </c>
      <c r="BI22" s="110"/>
      <c r="BJ22" s="110"/>
      <c r="BK22" s="110"/>
      <c r="BL22" s="111">
        <v>449051</v>
      </c>
      <c r="BM22" s="111"/>
      <c r="BN22" s="111"/>
      <c r="BO22" s="28">
        <v>0</v>
      </c>
      <c r="BP22" s="28"/>
      <c r="BQ22" s="28"/>
      <c r="BR22" s="28"/>
      <c r="BS22" s="28">
        <v>0</v>
      </c>
      <c r="BT22" s="28"/>
      <c r="BU22" s="28"/>
      <c r="BV22" s="28"/>
      <c r="BW22" s="28">
        <v>0</v>
      </c>
      <c r="BX22" s="28"/>
      <c r="BY22" s="28"/>
      <c r="BZ22" s="28"/>
      <c r="CA22" s="28">
        <v>17869796.869999997</v>
      </c>
      <c r="CB22" s="28"/>
      <c r="CC22" s="28"/>
      <c r="CD22" s="28"/>
      <c r="CE22" s="90" t="s">
        <v>102</v>
      </c>
      <c r="CF22" s="90"/>
      <c r="CG22" s="90"/>
      <c r="CH22" s="90"/>
      <c r="CI22" s="45"/>
      <c r="CJ22" s="104">
        <v>62946896.91</v>
      </c>
    </row>
    <row r="23" spans="1:88" ht="30" customHeight="1">
      <c r="A23" s="90"/>
      <c r="B23" s="90"/>
      <c r="C23" s="90"/>
      <c r="D23" s="90"/>
      <c r="E23" s="96"/>
      <c r="F23" s="97"/>
      <c r="G23" s="97"/>
      <c r="H23" s="97"/>
      <c r="I23" s="97"/>
      <c r="J23" s="97"/>
      <c r="K23" s="97"/>
      <c r="L23" s="98"/>
      <c r="M23" s="105" t="s">
        <v>45</v>
      </c>
      <c r="N23" s="105"/>
      <c r="O23" s="105"/>
      <c r="P23" s="105"/>
      <c r="Q23" s="90"/>
      <c r="R23" s="90"/>
      <c r="S23" s="90"/>
      <c r="T23" s="90"/>
      <c r="U23" s="106">
        <v>28700000</v>
      </c>
      <c r="V23" s="106"/>
      <c r="W23" s="106"/>
      <c r="X23" s="106"/>
      <c r="Y23" s="107">
        <v>3230000</v>
      </c>
      <c r="Z23" s="107"/>
      <c r="AA23" s="107"/>
      <c r="AB23" s="107"/>
      <c r="AC23" s="79"/>
      <c r="AD23" s="79"/>
      <c r="AE23" s="79"/>
      <c r="AF23" s="79"/>
      <c r="AG23" s="90"/>
      <c r="AH23" s="90"/>
      <c r="AI23" s="90"/>
      <c r="AJ23" s="90"/>
      <c r="AK23" s="90"/>
      <c r="AL23" s="81"/>
      <c r="AM23" s="81"/>
      <c r="AN23" s="81"/>
      <c r="AO23" s="91"/>
      <c r="AP23" s="91"/>
      <c r="AQ23" s="91"/>
      <c r="AR23" s="29"/>
      <c r="AS23" s="29"/>
      <c r="AT23" s="29"/>
      <c r="AU23" s="92"/>
      <c r="AV23" s="92"/>
      <c r="AW23" s="92"/>
      <c r="AX23" s="91"/>
      <c r="AY23" s="91"/>
      <c r="AZ23" s="91"/>
      <c r="BA23" s="91"/>
      <c r="BB23" s="91"/>
      <c r="BC23" s="91"/>
      <c r="BD23" s="91"/>
      <c r="BE23" s="110"/>
      <c r="BF23" s="110"/>
      <c r="BG23" s="110"/>
      <c r="BH23" s="110"/>
      <c r="BI23" s="110"/>
      <c r="BJ23" s="110"/>
      <c r="BK23" s="110"/>
      <c r="BL23" s="111"/>
      <c r="BM23" s="111"/>
      <c r="BN23" s="111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90"/>
      <c r="CF23" s="90"/>
      <c r="CG23" s="90"/>
      <c r="CH23" s="90"/>
      <c r="CI23" s="45"/>
      <c r="CJ23" s="104"/>
    </row>
    <row r="24" spans="1:88" ht="30" customHeight="1">
      <c r="A24" s="90"/>
      <c r="B24" s="90"/>
      <c r="C24" s="90"/>
      <c r="D24" s="90"/>
      <c r="E24" s="99"/>
      <c r="F24" s="100"/>
      <c r="G24" s="100"/>
      <c r="H24" s="100"/>
      <c r="I24" s="100"/>
      <c r="J24" s="100"/>
      <c r="K24" s="100"/>
      <c r="L24" s="101"/>
      <c r="M24" s="108" t="s">
        <v>46</v>
      </c>
      <c r="N24" s="108"/>
      <c r="O24" s="108"/>
      <c r="P24" s="108"/>
      <c r="Q24" s="90"/>
      <c r="R24" s="90"/>
      <c r="S24" s="90"/>
      <c r="T24" s="90"/>
      <c r="U24" s="109">
        <v>21165000</v>
      </c>
      <c r="V24" s="109"/>
      <c r="W24" s="109"/>
      <c r="X24" s="109"/>
      <c r="Y24" s="85">
        <v>2450000</v>
      </c>
      <c r="Z24" s="85"/>
      <c r="AA24" s="85"/>
      <c r="AB24" s="85"/>
      <c r="AC24" s="79"/>
      <c r="AD24" s="79"/>
      <c r="AE24" s="79"/>
      <c r="AF24" s="79"/>
      <c r="AG24" s="90"/>
      <c r="AH24" s="90"/>
      <c r="AI24" s="90"/>
      <c r="AJ24" s="90"/>
      <c r="AK24" s="90"/>
      <c r="AL24" s="81"/>
      <c r="AM24" s="81"/>
      <c r="AN24" s="81"/>
      <c r="AO24" s="91"/>
      <c r="AP24" s="91"/>
      <c r="AQ24" s="91"/>
      <c r="AR24" s="29"/>
      <c r="AS24" s="29"/>
      <c r="AT24" s="29"/>
      <c r="AU24" s="92"/>
      <c r="AV24" s="92"/>
      <c r="AW24" s="92"/>
      <c r="AX24" s="91"/>
      <c r="AY24" s="91"/>
      <c r="AZ24" s="91"/>
      <c r="BA24" s="91"/>
      <c r="BB24" s="91"/>
      <c r="BC24" s="91"/>
      <c r="BD24" s="91"/>
      <c r="BE24" s="110"/>
      <c r="BF24" s="110"/>
      <c r="BG24" s="110"/>
      <c r="BH24" s="110"/>
      <c r="BI24" s="110"/>
      <c r="BJ24" s="110"/>
      <c r="BK24" s="110"/>
      <c r="BL24" s="111"/>
      <c r="BM24" s="111"/>
      <c r="BN24" s="111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90"/>
      <c r="CF24" s="90"/>
      <c r="CG24" s="90"/>
      <c r="CH24" s="90"/>
      <c r="CI24" s="45"/>
      <c r="CJ24" s="104"/>
    </row>
    <row r="25" spans="1:88" ht="60" customHeight="1">
      <c r="A25" s="112" t="s">
        <v>52</v>
      </c>
      <c r="B25" s="112"/>
      <c r="C25" s="112"/>
      <c r="D25" s="112"/>
      <c r="E25" s="112" t="s">
        <v>53</v>
      </c>
      <c r="F25" s="112"/>
      <c r="G25" s="112"/>
      <c r="H25" s="112"/>
      <c r="I25" s="112"/>
      <c r="J25" s="112"/>
      <c r="K25" s="112"/>
      <c r="L25" s="112"/>
      <c r="M25" s="113" t="s">
        <v>54</v>
      </c>
      <c r="N25" s="113"/>
      <c r="O25" s="113"/>
      <c r="P25" s="113"/>
      <c r="Q25" s="90" t="s">
        <v>39</v>
      </c>
      <c r="R25" s="90"/>
      <c r="S25" s="90"/>
      <c r="T25" s="90"/>
      <c r="U25" s="114">
        <f>SUM(119526950.61*95%)</f>
        <v>113550603.07949999</v>
      </c>
      <c r="V25" s="114"/>
      <c r="W25" s="114"/>
      <c r="X25" s="114"/>
      <c r="Y25" s="114">
        <f>SUM(119526950.61*5%)</f>
        <v>5976347.5305</v>
      </c>
      <c r="Z25" s="114"/>
      <c r="AA25" s="114"/>
      <c r="AB25" s="114"/>
      <c r="AC25" s="79">
        <v>3951168000170</v>
      </c>
      <c r="AD25" s="79"/>
      <c r="AE25" s="79"/>
      <c r="AF25" s="79"/>
      <c r="AG25" s="90" t="s">
        <v>55</v>
      </c>
      <c r="AH25" s="90"/>
      <c r="AI25" s="90"/>
      <c r="AJ25" s="90"/>
      <c r="AK25" s="90"/>
      <c r="AL25" s="115" t="s">
        <v>56</v>
      </c>
      <c r="AM25" s="115"/>
      <c r="AN25" s="115"/>
      <c r="AO25" s="91">
        <v>19102021</v>
      </c>
      <c r="AP25" s="91"/>
      <c r="AQ25" s="91"/>
      <c r="AR25" s="29" t="s">
        <v>57</v>
      </c>
      <c r="AS25" s="29"/>
      <c r="AT25" s="29"/>
      <c r="AU25" s="92">
        <v>4281062.08</v>
      </c>
      <c r="AV25" s="92"/>
      <c r="AW25" s="92"/>
      <c r="AX25" s="91" t="s">
        <v>35</v>
      </c>
      <c r="AY25" s="91"/>
      <c r="AZ25" s="91"/>
      <c r="BA25" s="91"/>
      <c r="BB25" s="91">
        <v>30042023</v>
      </c>
      <c r="BC25" s="91"/>
      <c r="BD25" s="91"/>
      <c r="BE25" s="110">
        <f>SUM(422861.04)</f>
        <v>422861.04</v>
      </c>
      <c r="BF25" s="110"/>
      <c r="BG25" s="110"/>
      <c r="BH25" s="110">
        <v>0</v>
      </c>
      <c r="BI25" s="110"/>
      <c r="BJ25" s="110"/>
      <c r="BK25" s="110"/>
      <c r="BL25" s="111">
        <v>449051</v>
      </c>
      <c r="BM25" s="111"/>
      <c r="BN25" s="111"/>
      <c r="BO25" s="28">
        <v>0</v>
      </c>
      <c r="BP25" s="28"/>
      <c r="BQ25" s="28"/>
      <c r="BR25" s="28"/>
      <c r="BS25" s="28">
        <v>0</v>
      </c>
      <c r="BT25" s="28"/>
      <c r="BU25" s="28"/>
      <c r="BV25" s="28"/>
      <c r="BW25" s="28">
        <v>0</v>
      </c>
      <c r="BX25" s="28"/>
      <c r="BY25" s="28"/>
      <c r="BZ25" s="28"/>
      <c r="CA25" s="28">
        <v>346474.02999999997</v>
      </c>
      <c r="CB25" s="28"/>
      <c r="CC25" s="28"/>
      <c r="CD25" s="28"/>
      <c r="CE25" s="29" t="s">
        <v>103</v>
      </c>
      <c r="CF25" s="29"/>
      <c r="CG25" s="29"/>
      <c r="CH25" s="29"/>
      <c r="CI25" s="25"/>
      <c r="CJ25" s="15"/>
    </row>
    <row r="26" spans="1:88" ht="90" customHeight="1">
      <c r="A26" s="112" t="s">
        <v>58</v>
      </c>
      <c r="B26" s="112"/>
      <c r="C26" s="112"/>
      <c r="D26" s="112"/>
      <c r="E26" s="112" t="s">
        <v>59</v>
      </c>
      <c r="F26" s="112"/>
      <c r="G26" s="112"/>
      <c r="H26" s="112"/>
      <c r="I26" s="112"/>
      <c r="J26" s="112"/>
      <c r="K26" s="112"/>
      <c r="L26" s="112"/>
      <c r="M26" s="113" t="s">
        <v>54</v>
      </c>
      <c r="N26" s="113"/>
      <c r="O26" s="113"/>
      <c r="P26" s="113"/>
      <c r="Q26" s="90" t="s">
        <v>39</v>
      </c>
      <c r="R26" s="90"/>
      <c r="S26" s="90"/>
      <c r="T26" s="90"/>
      <c r="U26" s="114">
        <f>SUM(119526950.61*95%)</f>
        <v>113550603.07949999</v>
      </c>
      <c r="V26" s="114"/>
      <c r="W26" s="114"/>
      <c r="X26" s="114"/>
      <c r="Y26" s="114">
        <f>SUM(119526950.61*5%)</f>
        <v>5976347.5305</v>
      </c>
      <c r="Z26" s="114"/>
      <c r="AA26" s="114"/>
      <c r="AB26" s="114"/>
      <c r="AC26" s="79">
        <v>35541010000119</v>
      </c>
      <c r="AD26" s="79"/>
      <c r="AE26" s="79"/>
      <c r="AF26" s="79"/>
      <c r="AG26" s="90" t="s">
        <v>60</v>
      </c>
      <c r="AH26" s="90"/>
      <c r="AI26" s="90"/>
      <c r="AJ26" s="90"/>
      <c r="AK26" s="90"/>
      <c r="AL26" s="115" t="s">
        <v>61</v>
      </c>
      <c r="AM26" s="115"/>
      <c r="AN26" s="115"/>
      <c r="AO26" s="91">
        <v>3012022</v>
      </c>
      <c r="AP26" s="91"/>
      <c r="AQ26" s="91"/>
      <c r="AR26" s="29" t="s">
        <v>57</v>
      </c>
      <c r="AS26" s="29"/>
      <c r="AT26" s="29"/>
      <c r="AU26" s="92">
        <v>12187842.68</v>
      </c>
      <c r="AV26" s="92"/>
      <c r="AW26" s="92"/>
      <c r="AX26" s="91" t="s">
        <v>35</v>
      </c>
      <c r="AY26" s="91"/>
      <c r="AZ26" s="91"/>
      <c r="BA26" s="91"/>
      <c r="BB26" s="116">
        <v>45160</v>
      </c>
      <c r="BC26" s="116"/>
      <c r="BD26" s="116"/>
      <c r="BE26" s="110">
        <f>SUM(2413135.96-820343.71)</f>
        <v>1592792.25</v>
      </c>
      <c r="BF26" s="110"/>
      <c r="BG26" s="110"/>
      <c r="BH26" s="110">
        <v>0</v>
      </c>
      <c r="BI26" s="110"/>
      <c r="BJ26" s="110"/>
      <c r="BK26" s="110"/>
      <c r="BL26" s="111">
        <v>449051</v>
      </c>
      <c r="BM26" s="111"/>
      <c r="BN26" s="111"/>
      <c r="BO26" s="28">
        <v>3310865.44</v>
      </c>
      <c r="BP26" s="28"/>
      <c r="BQ26" s="28"/>
      <c r="BR26" s="28"/>
      <c r="BS26" s="28">
        <v>2857609.32</v>
      </c>
      <c r="BT26" s="28"/>
      <c r="BU26" s="28"/>
      <c r="BV26" s="28"/>
      <c r="BW26" s="28">
        <v>4709724.36</v>
      </c>
      <c r="BX26" s="28"/>
      <c r="BY26" s="28"/>
      <c r="BZ26" s="28"/>
      <c r="CA26" s="28">
        <v>11853437.59</v>
      </c>
      <c r="CB26" s="28"/>
      <c r="CC26" s="28"/>
      <c r="CD26" s="28"/>
      <c r="CE26" s="29" t="s">
        <v>38</v>
      </c>
      <c r="CF26" s="29"/>
      <c r="CG26" s="29"/>
      <c r="CH26" s="29"/>
      <c r="CI26" s="25"/>
      <c r="CJ26" s="15"/>
    </row>
    <row r="27" spans="1:88" ht="90" customHeight="1">
      <c r="A27" s="55" t="s">
        <v>89</v>
      </c>
      <c r="B27" s="56"/>
      <c r="C27" s="56"/>
      <c r="D27" s="57"/>
      <c r="E27" s="55" t="s">
        <v>88</v>
      </c>
      <c r="F27" s="56"/>
      <c r="G27" s="56"/>
      <c r="H27" s="56"/>
      <c r="I27" s="56"/>
      <c r="J27" s="56"/>
      <c r="K27" s="56"/>
      <c r="L27" s="57"/>
      <c r="M27" s="58" t="s">
        <v>35</v>
      </c>
      <c r="N27" s="59"/>
      <c r="O27" s="59"/>
      <c r="P27" s="60"/>
      <c r="Q27" s="45" t="s">
        <v>35</v>
      </c>
      <c r="R27" s="46"/>
      <c r="S27" s="46"/>
      <c r="T27" s="47"/>
      <c r="U27" s="36" t="s">
        <v>35</v>
      </c>
      <c r="V27" s="37"/>
      <c r="W27" s="37"/>
      <c r="X27" s="38"/>
      <c r="Y27" s="36" t="s">
        <v>35</v>
      </c>
      <c r="Z27" s="37"/>
      <c r="AA27" s="37"/>
      <c r="AB27" s="38"/>
      <c r="AC27" s="42" t="s">
        <v>95</v>
      </c>
      <c r="AD27" s="43"/>
      <c r="AE27" s="43"/>
      <c r="AF27" s="44"/>
      <c r="AG27" s="45" t="s">
        <v>92</v>
      </c>
      <c r="AH27" s="46"/>
      <c r="AI27" s="46"/>
      <c r="AJ27" s="46"/>
      <c r="AK27" s="47"/>
      <c r="AL27" s="48" t="s">
        <v>93</v>
      </c>
      <c r="AM27" s="49"/>
      <c r="AN27" s="50"/>
      <c r="AO27" s="33">
        <v>44714</v>
      </c>
      <c r="AP27" s="34"/>
      <c r="AQ27" s="35"/>
      <c r="AR27" s="25" t="s">
        <v>94</v>
      </c>
      <c r="AS27" s="26"/>
      <c r="AT27" s="51"/>
      <c r="AU27" s="52">
        <v>20508920.07</v>
      </c>
      <c r="AV27" s="53"/>
      <c r="AW27" s="54"/>
      <c r="AX27" s="30" t="s">
        <v>35</v>
      </c>
      <c r="AY27" s="31"/>
      <c r="AZ27" s="31"/>
      <c r="BA27" s="32"/>
      <c r="BB27" s="33" t="s">
        <v>35</v>
      </c>
      <c r="BC27" s="34"/>
      <c r="BD27" s="35"/>
      <c r="BE27" s="36">
        <v>0</v>
      </c>
      <c r="BF27" s="37"/>
      <c r="BG27" s="38"/>
      <c r="BH27" s="36">
        <v>0</v>
      </c>
      <c r="BI27" s="37"/>
      <c r="BJ27" s="37"/>
      <c r="BK27" s="38"/>
      <c r="BL27" s="39" t="s">
        <v>73</v>
      </c>
      <c r="BM27" s="40"/>
      <c r="BN27" s="41"/>
      <c r="BO27" s="22">
        <v>615622.14</v>
      </c>
      <c r="BP27" s="23"/>
      <c r="BQ27" s="23"/>
      <c r="BR27" s="24"/>
      <c r="BS27" s="22">
        <v>615622.14</v>
      </c>
      <c r="BT27" s="23"/>
      <c r="BU27" s="23"/>
      <c r="BV27" s="24"/>
      <c r="BW27" s="22">
        <v>615622.14</v>
      </c>
      <c r="BX27" s="23"/>
      <c r="BY27" s="23"/>
      <c r="BZ27" s="24"/>
      <c r="CA27" s="22">
        <v>1248378.18</v>
      </c>
      <c r="CB27" s="23"/>
      <c r="CC27" s="23"/>
      <c r="CD27" s="24"/>
      <c r="CE27" s="25" t="s">
        <v>38</v>
      </c>
      <c r="CF27" s="26"/>
      <c r="CG27" s="26"/>
      <c r="CH27" s="26"/>
      <c r="CI27" s="26"/>
      <c r="CJ27" s="15"/>
    </row>
    <row r="28" spans="1:88" ht="90" customHeight="1">
      <c r="A28" s="112" t="s">
        <v>82</v>
      </c>
      <c r="B28" s="112"/>
      <c r="C28" s="112"/>
      <c r="D28" s="112"/>
      <c r="E28" s="112" t="s">
        <v>100</v>
      </c>
      <c r="F28" s="112"/>
      <c r="G28" s="112"/>
      <c r="H28" s="112"/>
      <c r="I28" s="112"/>
      <c r="J28" s="112"/>
      <c r="K28" s="112"/>
      <c r="L28" s="112"/>
      <c r="M28" s="113" t="s">
        <v>78</v>
      </c>
      <c r="N28" s="113"/>
      <c r="O28" s="113"/>
      <c r="P28" s="113"/>
      <c r="Q28" s="90" t="s">
        <v>39</v>
      </c>
      <c r="R28" s="90"/>
      <c r="S28" s="90"/>
      <c r="T28" s="90"/>
      <c r="U28" s="114">
        <v>53274427.44</v>
      </c>
      <c r="V28" s="114"/>
      <c r="W28" s="114"/>
      <c r="X28" s="114"/>
      <c r="Y28" s="114">
        <v>2803917.25</v>
      </c>
      <c r="Z28" s="114"/>
      <c r="AA28" s="114"/>
      <c r="AB28" s="114"/>
      <c r="AC28" s="79" t="s">
        <v>79</v>
      </c>
      <c r="AD28" s="79"/>
      <c r="AE28" s="79"/>
      <c r="AF28" s="79"/>
      <c r="AG28" s="90" t="s">
        <v>101</v>
      </c>
      <c r="AH28" s="90"/>
      <c r="AI28" s="90"/>
      <c r="AJ28" s="90"/>
      <c r="AK28" s="90"/>
      <c r="AL28" s="115" t="s">
        <v>80</v>
      </c>
      <c r="AM28" s="115"/>
      <c r="AN28" s="115"/>
      <c r="AO28" s="116">
        <v>44894</v>
      </c>
      <c r="AP28" s="116"/>
      <c r="AQ28" s="116"/>
      <c r="AR28" s="29" t="s">
        <v>81</v>
      </c>
      <c r="AS28" s="29"/>
      <c r="AT28" s="29"/>
      <c r="AU28" s="92">
        <v>41233948.26</v>
      </c>
      <c r="AV28" s="92"/>
      <c r="AW28" s="92"/>
      <c r="AX28" s="91" t="s">
        <v>35</v>
      </c>
      <c r="AY28" s="91"/>
      <c r="AZ28" s="91"/>
      <c r="BA28" s="91"/>
      <c r="BB28" s="116" t="s">
        <v>35</v>
      </c>
      <c r="BC28" s="116"/>
      <c r="BD28" s="116"/>
      <c r="BE28" s="110">
        <v>0</v>
      </c>
      <c r="BF28" s="110"/>
      <c r="BG28" s="110"/>
      <c r="BH28" s="110">
        <v>0</v>
      </c>
      <c r="BI28" s="110"/>
      <c r="BJ28" s="110"/>
      <c r="BK28" s="110"/>
      <c r="BL28" s="111" t="s">
        <v>74</v>
      </c>
      <c r="BM28" s="111"/>
      <c r="BN28" s="111"/>
      <c r="BO28" s="28">
        <v>2962693.6</v>
      </c>
      <c r="BP28" s="28"/>
      <c r="BQ28" s="28"/>
      <c r="BR28" s="28"/>
      <c r="BS28" s="28">
        <v>1749633.84</v>
      </c>
      <c r="BT28" s="28"/>
      <c r="BU28" s="28"/>
      <c r="BV28" s="28"/>
      <c r="BW28" s="28">
        <v>1749633.84</v>
      </c>
      <c r="BX28" s="28"/>
      <c r="BY28" s="28"/>
      <c r="BZ28" s="28"/>
      <c r="CA28" s="28">
        <v>1749633.84</v>
      </c>
      <c r="CB28" s="28"/>
      <c r="CC28" s="28"/>
      <c r="CD28" s="28"/>
      <c r="CE28" s="29" t="s">
        <v>38</v>
      </c>
      <c r="CF28" s="29"/>
      <c r="CG28" s="29"/>
      <c r="CH28" s="29"/>
      <c r="CI28" s="25"/>
      <c r="CJ28" s="15"/>
    </row>
    <row r="29" spans="1:88" ht="90" customHeight="1">
      <c r="A29" s="112" t="s">
        <v>84</v>
      </c>
      <c r="B29" s="112"/>
      <c r="C29" s="112"/>
      <c r="D29" s="112"/>
      <c r="E29" s="112" t="s">
        <v>85</v>
      </c>
      <c r="F29" s="112"/>
      <c r="G29" s="112"/>
      <c r="H29" s="112"/>
      <c r="I29" s="112"/>
      <c r="J29" s="112"/>
      <c r="K29" s="112"/>
      <c r="L29" s="112"/>
      <c r="M29" s="58" t="s">
        <v>78</v>
      </c>
      <c r="N29" s="59"/>
      <c r="O29" s="59"/>
      <c r="P29" s="60"/>
      <c r="Q29" s="90" t="s">
        <v>39</v>
      </c>
      <c r="R29" s="90"/>
      <c r="S29" s="90"/>
      <c r="T29" s="90"/>
      <c r="U29" s="117">
        <v>53274427.44</v>
      </c>
      <c r="V29" s="118"/>
      <c r="W29" s="118"/>
      <c r="X29" s="119"/>
      <c r="Y29" s="117">
        <v>2803917.25</v>
      </c>
      <c r="Z29" s="118"/>
      <c r="AA29" s="118"/>
      <c r="AB29" s="119"/>
      <c r="AC29" s="79" t="s">
        <v>86</v>
      </c>
      <c r="AD29" s="79"/>
      <c r="AE29" s="79"/>
      <c r="AF29" s="79"/>
      <c r="AG29" s="90" t="s">
        <v>87</v>
      </c>
      <c r="AH29" s="90"/>
      <c r="AI29" s="90"/>
      <c r="AJ29" s="90"/>
      <c r="AK29" s="90"/>
      <c r="AL29" s="115" t="s">
        <v>83</v>
      </c>
      <c r="AM29" s="115"/>
      <c r="AN29" s="115"/>
      <c r="AO29" s="116">
        <v>44886</v>
      </c>
      <c r="AP29" s="116"/>
      <c r="AQ29" s="116"/>
      <c r="AR29" s="29" t="s">
        <v>81</v>
      </c>
      <c r="AS29" s="29"/>
      <c r="AT29" s="29"/>
      <c r="AU29" s="92">
        <v>2397327.6</v>
      </c>
      <c r="AV29" s="92"/>
      <c r="AW29" s="92"/>
      <c r="AX29" s="91" t="s">
        <v>35</v>
      </c>
      <c r="AY29" s="91"/>
      <c r="AZ29" s="91"/>
      <c r="BA29" s="91"/>
      <c r="BB29" s="116" t="s">
        <v>35</v>
      </c>
      <c r="BC29" s="116"/>
      <c r="BD29" s="116"/>
      <c r="BE29" s="110">
        <v>0</v>
      </c>
      <c r="BF29" s="110"/>
      <c r="BG29" s="110"/>
      <c r="BH29" s="110">
        <v>0</v>
      </c>
      <c r="BI29" s="110"/>
      <c r="BJ29" s="110"/>
      <c r="BK29" s="110"/>
      <c r="BL29" s="111" t="s">
        <v>73</v>
      </c>
      <c r="BM29" s="111"/>
      <c r="BN29" s="111"/>
      <c r="BO29" s="28">
        <v>519856.25</v>
      </c>
      <c r="BP29" s="28"/>
      <c r="BQ29" s="28"/>
      <c r="BR29" s="28"/>
      <c r="BS29" s="28">
        <v>113391.67</v>
      </c>
      <c r="BT29" s="28"/>
      <c r="BU29" s="28"/>
      <c r="BV29" s="28"/>
      <c r="BW29" s="28">
        <v>113391.67</v>
      </c>
      <c r="BX29" s="28"/>
      <c r="BY29" s="28"/>
      <c r="BZ29" s="28"/>
      <c r="CA29" s="28">
        <v>113391.67</v>
      </c>
      <c r="CB29" s="28"/>
      <c r="CC29" s="28"/>
      <c r="CD29" s="28"/>
      <c r="CE29" s="29" t="s">
        <v>38</v>
      </c>
      <c r="CF29" s="29"/>
      <c r="CG29" s="29"/>
      <c r="CH29" s="29"/>
      <c r="CI29" s="25"/>
      <c r="CJ29" s="15"/>
    </row>
    <row r="30" spans="1:88" s="7" customFormat="1" ht="18" customHeight="1">
      <c r="A30" s="16" t="s">
        <v>62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1:88" s="7" customFormat="1" ht="18" customHeight="1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"/>
    </row>
    <row r="32" spans="1:88" s="7" customFormat="1" ht="18" customHeight="1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"/>
    </row>
    <row r="33" spans="1:88" s="7" customFormat="1" ht="18" customHeigh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"/>
    </row>
    <row r="34" spans="1:88" s="7" customFormat="1" ht="18" customHeight="1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0"/>
      <c r="N36" s="1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0"/>
      <c r="AA36" s="1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10"/>
      <c r="AN36" s="14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10"/>
      <c r="AZ36" s="21"/>
      <c r="BA36" s="21"/>
      <c r="BB36" s="21"/>
      <c r="BC36" s="21"/>
      <c r="BD36" s="21"/>
      <c r="BE36" s="21"/>
      <c r="BF36" s="21"/>
      <c r="BG36" s="21"/>
      <c r="BH36" s="21"/>
      <c r="BI36" s="10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5"/>
      <c r="BW36" s="5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"/>
    </row>
    <row r="37" spans="1:88" s="7" customFormat="1" ht="18" customHeight="1">
      <c r="A37" s="8"/>
      <c r="B37" s="61" t="s">
        <v>69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0"/>
      <c r="N37" s="10"/>
      <c r="O37" s="61" t="s">
        <v>106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10"/>
      <c r="AA37" s="10"/>
      <c r="AB37" s="18" t="s">
        <v>72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0"/>
      <c r="AN37" s="18" t="s">
        <v>70</v>
      </c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0"/>
      <c r="AZ37" s="17" t="s">
        <v>71</v>
      </c>
      <c r="BA37" s="17"/>
      <c r="BB37" s="17"/>
      <c r="BC37" s="17"/>
      <c r="BD37" s="17"/>
      <c r="BE37" s="17"/>
      <c r="BF37" s="17"/>
      <c r="BG37" s="17"/>
      <c r="BH37" s="17"/>
      <c r="BI37" s="10"/>
      <c r="BJ37" s="17" t="s">
        <v>65</v>
      </c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0"/>
      <c r="BW37" s="10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"/>
    </row>
    <row r="38" spans="1:88" s="7" customFormat="1" ht="18" customHeight="1">
      <c r="A38" s="8"/>
      <c r="B38" s="19" t="s">
        <v>64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0"/>
      <c r="N38" s="10"/>
      <c r="O38" s="19" t="s">
        <v>90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0"/>
      <c r="AA38" s="10"/>
      <c r="AB38" s="19" t="s">
        <v>91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0"/>
      <c r="AN38" s="19" t="s">
        <v>96</v>
      </c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0"/>
      <c r="AZ38" s="19" t="s">
        <v>67</v>
      </c>
      <c r="BA38" s="19"/>
      <c r="BB38" s="19"/>
      <c r="BC38" s="19"/>
      <c r="BD38" s="19"/>
      <c r="BE38" s="19"/>
      <c r="BF38" s="19"/>
      <c r="BG38" s="19"/>
      <c r="BH38" s="19"/>
      <c r="BI38" s="10"/>
      <c r="BJ38" s="19" t="s">
        <v>99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0"/>
      <c r="BW38" s="10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2"/>
    </row>
    <row r="39" spans="1:88" s="7" customFormat="1" ht="18" customHeight="1">
      <c r="A39" s="8"/>
      <c r="B39" s="19" t="s">
        <v>76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1"/>
      <c r="N39" s="11"/>
      <c r="O39" s="120" t="s">
        <v>107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1"/>
      <c r="AA39" s="11"/>
      <c r="AB39" s="19" t="s">
        <v>77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1"/>
      <c r="AN39" s="19" t="s">
        <v>97</v>
      </c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1"/>
      <c r="AZ39" s="19" t="s">
        <v>98</v>
      </c>
      <c r="BA39" s="19"/>
      <c r="BB39" s="19"/>
      <c r="BC39" s="19"/>
      <c r="BD39" s="19"/>
      <c r="BE39" s="19"/>
      <c r="BF39" s="19"/>
      <c r="BG39" s="19"/>
      <c r="BH39" s="19"/>
      <c r="BI39" s="11"/>
      <c r="BJ39" s="19" t="s">
        <v>75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1"/>
      <c r="BW39" s="11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2"/>
    </row>
    <row r="40" spans="1:88" s="7" customFormat="1" ht="18" customHeight="1">
      <c r="A40" s="8"/>
      <c r="B40" s="19" t="s">
        <v>63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1"/>
      <c r="N40" s="11"/>
      <c r="O40" s="19" t="s">
        <v>63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1"/>
      <c r="AA40" s="11"/>
      <c r="AB40" s="19" t="s">
        <v>63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1"/>
      <c r="AN40" s="19" t="s">
        <v>68</v>
      </c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1"/>
      <c r="AZ40" s="19" t="s">
        <v>63</v>
      </c>
      <c r="BA40" s="19"/>
      <c r="BB40" s="19"/>
      <c r="BC40" s="19"/>
      <c r="BD40" s="19"/>
      <c r="BE40" s="19"/>
      <c r="BF40" s="19"/>
      <c r="BG40" s="19"/>
      <c r="BH40" s="19"/>
      <c r="BI40" s="11"/>
      <c r="BJ40" s="19" t="s">
        <v>66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1"/>
      <c r="BW40" s="11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2"/>
    </row>
    <row r="41" spans="1:88" s="7" customFormat="1" ht="18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"/>
    </row>
    <row r="42" spans="1:88" s="7" customFormat="1" ht="18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3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</sheetData>
  <sheetProtection selectLockedCells="1" selectUnlockedCells="1"/>
  <mergeCells count="267">
    <mergeCell ref="B38:L38"/>
    <mergeCell ref="B39:L39"/>
    <mergeCell ref="B40:L40"/>
    <mergeCell ref="BS29:BV29"/>
    <mergeCell ref="BW29:BZ29"/>
    <mergeCell ref="CA29:CD29"/>
    <mergeCell ref="AG29:AK29"/>
    <mergeCell ref="AL29:AN29"/>
    <mergeCell ref="AO29:AQ29"/>
    <mergeCell ref="AR29:AT29"/>
    <mergeCell ref="B36:L36"/>
    <mergeCell ref="B37:L37"/>
    <mergeCell ref="AX29:BA29"/>
    <mergeCell ref="BB29:BD29"/>
    <mergeCell ref="BE29:BG29"/>
    <mergeCell ref="BH29:BK29"/>
    <mergeCell ref="AC29:AF29"/>
    <mergeCell ref="A29:D29"/>
    <mergeCell ref="E29:L29"/>
    <mergeCell ref="M29:P29"/>
    <mergeCell ref="Q29:T29"/>
    <mergeCell ref="U29:X29"/>
    <mergeCell ref="CE29:CI29"/>
    <mergeCell ref="BL29:BN29"/>
    <mergeCell ref="BO29:BR29"/>
    <mergeCell ref="BB28:BD28"/>
    <mergeCell ref="BE28:BG28"/>
    <mergeCell ref="BH28:BK28"/>
    <mergeCell ref="BL28:BN28"/>
    <mergeCell ref="AU29:AW29"/>
    <mergeCell ref="BS28:BV28"/>
    <mergeCell ref="AL28:AN28"/>
    <mergeCell ref="AO28:AQ28"/>
    <mergeCell ref="AR28:AT28"/>
    <mergeCell ref="AU28:AW28"/>
    <mergeCell ref="Y29:AB29"/>
    <mergeCell ref="AX28:BA28"/>
    <mergeCell ref="O36:Y36"/>
    <mergeCell ref="AB36:AL36"/>
    <mergeCell ref="A28:D28"/>
    <mergeCell ref="E28:L28"/>
    <mergeCell ref="M28:P28"/>
    <mergeCell ref="Q28:T28"/>
    <mergeCell ref="U28:X28"/>
    <mergeCell ref="Y28:AB28"/>
    <mergeCell ref="AC28:AF28"/>
    <mergeCell ref="AG28:AK28"/>
    <mergeCell ref="BS26:BV26"/>
    <mergeCell ref="BW26:BZ26"/>
    <mergeCell ref="CA26:CD26"/>
    <mergeCell ref="CE26:CI26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CE22:CI24"/>
    <mergeCell ref="CJ22:CJ24"/>
    <mergeCell ref="BB22:BD24"/>
    <mergeCell ref="BE22:BG24"/>
    <mergeCell ref="BH22:BK24"/>
    <mergeCell ref="BL22:BN24"/>
    <mergeCell ref="U24:X24"/>
    <mergeCell ref="AX22:BA24"/>
    <mergeCell ref="Y24:AB24"/>
    <mergeCell ref="BS22:BV24"/>
    <mergeCell ref="BW22:BZ24"/>
    <mergeCell ref="CA22:CD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M23:P23"/>
    <mergeCell ref="U23:X23"/>
    <mergeCell ref="Y23:AB23"/>
    <mergeCell ref="M24:P24"/>
    <mergeCell ref="BS19:BV21"/>
    <mergeCell ref="BW19:BZ21"/>
    <mergeCell ref="CA19:CD21"/>
    <mergeCell ref="BH19:BK21"/>
    <mergeCell ref="BL19:BN21"/>
    <mergeCell ref="BO19:BR21"/>
    <mergeCell ref="AC19:AF21"/>
    <mergeCell ref="CE19:CI21"/>
    <mergeCell ref="CJ19:CJ21"/>
    <mergeCell ref="M20:P20"/>
    <mergeCell ref="U20:X20"/>
    <mergeCell ref="Y20:AB20"/>
    <mergeCell ref="M21:P21"/>
    <mergeCell ref="U21:X21"/>
    <mergeCell ref="AX19:BA21"/>
    <mergeCell ref="BB19:BD21"/>
    <mergeCell ref="BE19:BG21"/>
    <mergeCell ref="AG19:AK21"/>
    <mergeCell ref="AL19:AN21"/>
    <mergeCell ref="AO19:AQ21"/>
    <mergeCell ref="AR19:AT21"/>
    <mergeCell ref="AU19:AW21"/>
    <mergeCell ref="A19:D21"/>
    <mergeCell ref="E19:L21"/>
    <mergeCell ref="M19:P19"/>
    <mergeCell ref="Q19:T21"/>
    <mergeCell ref="U19:X19"/>
    <mergeCell ref="Y19:AB19"/>
    <mergeCell ref="Y21:AB21"/>
    <mergeCell ref="BS18:BV18"/>
    <mergeCell ref="BW18:BZ18"/>
    <mergeCell ref="CA18:CD18"/>
    <mergeCell ref="CE18:CI18"/>
    <mergeCell ref="AX18:BA18"/>
    <mergeCell ref="BB18:BD18"/>
    <mergeCell ref="BE18:BG18"/>
    <mergeCell ref="BH18:BK18"/>
    <mergeCell ref="BL18:BN18"/>
    <mergeCell ref="BO18:BR18"/>
    <mergeCell ref="AC18:AF18"/>
    <mergeCell ref="AG18:AK18"/>
    <mergeCell ref="AL18:AN18"/>
    <mergeCell ref="AO18:AQ18"/>
    <mergeCell ref="AR18:AT18"/>
    <mergeCell ref="AU18:AW18"/>
    <mergeCell ref="A18:D18"/>
    <mergeCell ref="E18:L18"/>
    <mergeCell ref="M18:P18"/>
    <mergeCell ref="Q18:T18"/>
    <mergeCell ref="U18:X18"/>
    <mergeCell ref="Y18:AB18"/>
    <mergeCell ref="BE16:BG17"/>
    <mergeCell ref="BL16:BN17"/>
    <mergeCell ref="BO16:BR17"/>
    <mergeCell ref="BS16:BV17"/>
    <mergeCell ref="BH15:BK17"/>
    <mergeCell ref="BL15:CD15"/>
    <mergeCell ref="BW16:BZ17"/>
    <mergeCell ref="CA16:CD17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X16:BA17"/>
    <mergeCell ref="BB16:BD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  <mergeCell ref="O37:Y37"/>
    <mergeCell ref="O38:Y38"/>
    <mergeCell ref="O39:Y39"/>
    <mergeCell ref="O40:Y40"/>
    <mergeCell ref="AB37:AL37"/>
    <mergeCell ref="AB38:AL38"/>
    <mergeCell ref="AB40:AL40"/>
    <mergeCell ref="AB39:AL39"/>
    <mergeCell ref="A27:D27"/>
    <mergeCell ref="E27:L27"/>
    <mergeCell ref="M27:P27"/>
    <mergeCell ref="Q27:T27"/>
    <mergeCell ref="U27:X27"/>
    <mergeCell ref="Y27:AB27"/>
    <mergeCell ref="AC27:AF27"/>
    <mergeCell ref="AG27:AK27"/>
    <mergeCell ref="AL27:AN27"/>
    <mergeCell ref="AO27:AQ27"/>
    <mergeCell ref="AR27:AT27"/>
    <mergeCell ref="AU27:AW27"/>
    <mergeCell ref="AX27:BA27"/>
    <mergeCell ref="BB27:BD27"/>
    <mergeCell ref="BE27:BG27"/>
    <mergeCell ref="BH27:BK27"/>
    <mergeCell ref="BL27:BN27"/>
    <mergeCell ref="BS27:BV27"/>
    <mergeCell ref="BW27:BZ27"/>
    <mergeCell ref="CA27:CD27"/>
    <mergeCell ref="CE27:CI27"/>
    <mergeCell ref="BO27:BR27"/>
    <mergeCell ref="BJ36:BU36"/>
    <mergeCell ref="BX36:CI36"/>
    <mergeCell ref="BO28:BR28"/>
    <mergeCell ref="BW28:BZ28"/>
    <mergeCell ref="CA28:CD28"/>
    <mergeCell ref="CE28:CI28"/>
    <mergeCell ref="AZ36:BH36"/>
    <mergeCell ref="AN37:AX37"/>
    <mergeCell ref="AN40:AX40"/>
    <mergeCell ref="AZ37:BH37"/>
    <mergeCell ref="AZ38:BH38"/>
    <mergeCell ref="AZ39:BH39"/>
    <mergeCell ref="AZ40:BH40"/>
    <mergeCell ref="AN39:AX39"/>
    <mergeCell ref="AN38:AX38"/>
    <mergeCell ref="A30:CJ30"/>
    <mergeCell ref="BJ37:BU37"/>
    <mergeCell ref="BX37:CI37"/>
    <mergeCell ref="BX40:CI40"/>
    <mergeCell ref="BX39:CI39"/>
    <mergeCell ref="BX38:CI38"/>
    <mergeCell ref="BJ38:BU38"/>
    <mergeCell ref="BJ39:BU39"/>
    <mergeCell ref="BJ40:BU40"/>
    <mergeCell ref="AO36:AX36"/>
  </mergeCells>
  <printOptions/>
  <pageMargins left="0.7086614173228347" right="0.3937007874015748" top="0.3937007874015748" bottom="0.6692913385826772" header="0.5118110236220472" footer="0.31496062992125984"/>
  <pageSetup horizontalDpi="600" verticalDpi="600" orientation="landscape" paperSize="8" scale="59" r:id="rId4"/>
  <headerFooter alignWithMargins="0">
    <oddFooter>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Welbert Figueiredo de Freitas</cp:lastModifiedBy>
  <cp:lastPrinted>2023-07-14T12:13:32Z</cp:lastPrinted>
  <dcterms:created xsi:type="dcterms:W3CDTF">2023-04-14T11:59:56Z</dcterms:created>
  <dcterms:modified xsi:type="dcterms:W3CDTF">2023-07-14T12:25:15Z</dcterms:modified>
  <cp:category/>
  <cp:version/>
  <cp:contentType/>
  <cp:contentStatus/>
</cp:coreProperties>
</file>